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M:\ADMINISTRATIVE ITEMS\REBRANDED DOCUMENTS\Process Library\Pre Design\"/>
    </mc:Choice>
  </mc:AlternateContent>
  <xr:revisionPtr revIDLastSave="0" documentId="13_ncr:1_{7FBB50AA-CBDF-4822-B104-CCEC11CAAE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udget Updated" sheetId="3" r:id="rId1"/>
    <sheet name="PG" sheetId="4" r:id="rId2"/>
    <sheet name="SD" sheetId="5" r:id="rId3"/>
    <sheet name="DD" sheetId="6" r:id="rId4"/>
    <sheet name="CD" sheetId="7" r:id="rId5"/>
    <sheet name="BN" sheetId="8" r:id="rId6"/>
    <sheet name="CA" sheetId="9" r:id="rId7"/>
    <sheet name="Warranty" sheetId="10" r:id="rId8"/>
  </sheets>
  <definedNames>
    <definedName name="_xlnm.Print_Area" localSheetId="5">BN!$A$1:$K$87</definedName>
    <definedName name="_xlnm.Print_Area" localSheetId="0">'Budget Updated'!$A$2:$J$44</definedName>
    <definedName name="_xlnm.Print_Area" localSheetId="6">CA!$A$1:$K$87</definedName>
    <definedName name="_xlnm.Print_Area" localSheetId="4">CD!$A$1:$K$90</definedName>
    <definedName name="_xlnm.Print_Area" localSheetId="3">DD!$A$1:$K$91</definedName>
    <definedName name="_xlnm.Print_Area" localSheetId="1">PG!$A$1:$K$90</definedName>
    <definedName name="_xlnm.Print_Area" localSheetId="2">SD!$A$1:$K$89</definedName>
    <definedName name="_xlnm.Print_Area" localSheetId="7">Warranty!$A$1:$K$87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4" i="7" l="1"/>
  <c r="G74" i="7" s="1"/>
  <c r="A74" i="7"/>
  <c r="B74" i="7"/>
  <c r="E50" i="7"/>
  <c r="G50" i="7" s="1"/>
  <c r="A50" i="7"/>
  <c r="B50" i="7"/>
  <c r="E26" i="7"/>
  <c r="G26" i="7" s="1"/>
  <c r="A26" i="7"/>
  <c r="B26" i="7"/>
  <c r="E74" i="6"/>
  <c r="G74" i="6" s="1"/>
  <c r="A74" i="6"/>
  <c r="B74" i="6"/>
  <c r="E50" i="6"/>
  <c r="G50" i="6" s="1"/>
  <c r="A50" i="6"/>
  <c r="B50" i="6"/>
  <c r="E26" i="6"/>
  <c r="G26" i="6" s="1"/>
  <c r="A26" i="6"/>
  <c r="B26" i="6"/>
  <c r="E74" i="5"/>
  <c r="G74" i="5" s="1"/>
  <c r="E50" i="5"/>
  <c r="G50" i="5" s="1"/>
  <c r="A50" i="5"/>
  <c r="B50" i="5"/>
  <c r="E26" i="5"/>
  <c r="G26" i="5" s="1"/>
  <c r="A26" i="5"/>
  <c r="B26" i="5"/>
  <c r="A74" i="5"/>
  <c r="B74" i="5"/>
  <c r="G23" i="5"/>
  <c r="B74" i="4"/>
  <c r="G74" i="4"/>
  <c r="G50" i="4"/>
  <c r="G26" i="4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6" i="10"/>
  <c r="A77" i="10"/>
  <c r="A26" i="10"/>
  <c r="A25" i="10"/>
  <c r="A24" i="10"/>
  <c r="A23" i="10"/>
  <c r="A22" i="10"/>
  <c r="A21" i="10"/>
  <c r="A20" i="10"/>
  <c r="A19" i="10"/>
  <c r="A18" i="10"/>
  <c r="A17" i="10"/>
  <c r="A16" i="10"/>
  <c r="A15" i="10"/>
  <c r="A14" i="10"/>
  <c r="A13" i="10"/>
  <c r="A12" i="10"/>
  <c r="A11" i="10"/>
  <c r="A10" i="10"/>
  <c r="A9" i="10"/>
  <c r="A8" i="10"/>
  <c r="A7" i="10"/>
  <c r="A62" i="9"/>
  <c r="A63" i="9"/>
  <c r="A64" i="9"/>
  <c r="A65" i="9"/>
  <c r="A66" i="9"/>
  <c r="A67" i="9"/>
  <c r="A68" i="9"/>
  <c r="A69" i="9"/>
  <c r="A70" i="9"/>
  <c r="A71" i="9"/>
  <c r="A72" i="9"/>
  <c r="A42" i="9"/>
  <c r="A43" i="9"/>
  <c r="A44" i="9"/>
  <c r="A45" i="9"/>
  <c r="A46" i="9"/>
  <c r="A47" i="9"/>
  <c r="A48" i="9"/>
  <c r="A49" i="9"/>
  <c r="A20" i="9"/>
  <c r="A21" i="9"/>
  <c r="A22" i="9"/>
  <c r="A23" i="9"/>
  <c r="A24" i="9"/>
  <c r="A25" i="9"/>
  <c r="A26" i="9"/>
  <c r="A66" i="8"/>
  <c r="A67" i="8"/>
  <c r="A68" i="8"/>
  <c r="A69" i="8"/>
  <c r="A70" i="8"/>
  <c r="A71" i="8"/>
  <c r="A72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23" i="8"/>
  <c r="A24" i="8"/>
  <c r="A25" i="8"/>
  <c r="A26" i="8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46" i="7"/>
  <c r="A47" i="7"/>
  <c r="A48" i="7"/>
  <c r="A49" i="7"/>
  <c r="A51" i="7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1" i="6"/>
  <c r="A66" i="7"/>
  <c r="A67" i="7"/>
  <c r="A68" i="7"/>
  <c r="A69" i="7"/>
  <c r="A70" i="7"/>
  <c r="A71" i="7"/>
  <c r="A72" i="7"/>
  <c r="A73" i="7"/>
  <c r="A75" i="7"/>
  <c r="A23" i="5"/>
  <c r="C75" i="10"/>
  <c r="C52" i="10"/>
  <c r="C29" i="10"/>
  <c r="C75" i="9"/>
  <c r="C52" i="9"/>
  <c r="C29" i="9"/>
  <c r="C75" i="8"/>
  <c r="C52" i="8"/>
  <c r="C29" i="8"/>
  <c r="C78" i="7"/>
  <c r="C54" i="7"/>
  <c r="C30" i="7"/>
  <c r="C78" i="6"/>
  <c r="C54" i="6"/>
  <c r="C30" i="6"/>
  <c r="C78" i="5"/>
  <c r="C54" i="5"/>
  <c r="C30" i="5"/>
  <c r="B68" i="10"/>
  <c r="G68" i="10"/>
  <c r="B69" i="10"/>
  <c r="G69" i="10"/>
  <c r="G45" i="10"/>
  <c r="G46" i="10"/>
  <c r="G21" i="10"/>
  <c r="G22" i="10"/>
  <c r="B68" i="9"/>
  <c r="G68" i="9"/>
  <c r="B69" i="9"/>
  <c r="G69" i="9"/>
  <c r="G46" i="9"/>
  <c r="G47" i="9"/>
  <c r="G23" i="9"/>
  <c r="G24" i="9"/>
  <c r="B69" i="8"/>
  <c r="G69" i="8"/>
  <c r="B70" i="8"/>
  <c r="G70" i="8"/>
  <c r="G45" i="8"/>
  <c r="G46" i="8"/>
  <c r="A22" i="8"/>
  <c r="G22" i="8"/>
  <c r="G23" i="8"/>
  <c r="G72" i="7"/>
  <c r="G73" i="7"/>
  <c r="G48" i="7"/>
  <c r="G49" i="7"/>
  <c r="A24" i="7"/>
  <c r="G24" i="7"/>
  <c r="A25" i="7"/>
  <c r="G25" i="7"/>
  <c r="A71" i="6"/>
  <c r="G71" i="6"/>
  <c r="A72" i="6"/>
  <c r="G72" i="6"/>
  <c r="A73" i="6"/>
  <c r="G73" i="6"/>
  <c r="G48" i="6"/>
  <c r="G49" i="6"/>
  <c r="A24" i="6"/>
  <c r="G24" i="6"/>
  <c r="A25" i="6"/>
  <c r="G25" i="6"/>
  <c r="G73" i="5"/>
  <c r="A73" i="5"/>
  <c r="G70" i="5"/>
  <c r="A70" i="5"/>
  <c r="G44" i="5"/>
  <c r="A44" i="5"/>
  <c r="G49" i="5"/>
  <c r="A49" i="5"/>
  <c r="G45" i="4"/>
  <c r="G46" i="4"/>
  <c r="G47" i="4"/>
  <c r="G24" i="4"/>
  <c r="G68" i="4"/>
  <c r="N32" i="3"/>
  <c r="G42" i="8"/>
  <c r="G47" i="10"/>
  <c r="G48" i="10"/>
  <c r="G68" i="7"/>
  <c r="G69" i="7"/>
  <c r="G70" i="7"/>
  <c r="G71" i="7"/>
  <c r="G47" i="7"/>
  <c r="G22" i="6"/>
  <c r="G23" i="6"/>
  <c r="G45" i="6"/>
  <c r="G46" i="6"/>
  <c r="G47" i="6"/>
  <c r="AG13" i="3"/>
  <c r="AG14" i="3"/>
  <c r="AG15" i="3"/>
  <c r="AG16" i="3"/>
  <c r="AG17" i="3"/>
  <c r="AG18" i="3"/>
  <c r="AG12" i="3"/>
  <c r="AE13" i="3"/>
  <c r="AE14" i="3"/>
  <c r="AE15" i="3"/>
  <c r="AE16" i="3"/>
  <c r="AE17" i="3"/>
  <c r="AE18" i="3"/>
  <c r="AE12" i="3"/>
  <c r="AD13" i="3"/>
  <c r="AD14" i="3"/>
  <c r="AD15" i="3"/>
  <c r="AD16" i="3"/>
  <c r="AD17" i="3"/>
  <c r="AD18" i="3"/>
  <c r="AD12" i="3"/>
  <c r="AC13" i="3"/>
  <c r="AC14" i="3"/>
  <c r="AC15" i="3"/>
  <c r="AC16" i="3"/>
  <c r="AC17" i="3"/>
  <c r="AC18" i="3"/>
  <c r="AC12" i="3"/>
  <c r="AB13" i="3"/>
  <c r="AB14" i="3"/>
  <c r="AB15" i="3"/>
  <c r="AB16" i="3"/>
  <c r="AB17" i="3"/>
  <c r="AB18" i="3"/>
  <c r="AB12" i="3"/>
  <c r="AA13" i="3"/>
  <c r="AA14" i="3"/>
  <c r="AA15" i="3"/>
  <c r="AA16" i="3"/>
  <c r="AA17" i="3"/>
  <c r="AA18" i="3"/>
  <c r="AA12" i="3"/>
  <c r="Z13" i="3"/>
  <c r="Z14" i="3"/>
  <c r="Z15" i="3"/>
  <c r="Z16" i="3"/>
  <c r="Z17" i="3"/>
  <c r="Z18" i="3"/>
  <c r="Z12" i="3"/>
  <c r="Y13" i="3"/>
  <c r="Y14" i="3"/>
  <c r="Y15" i="3"/>
  <c r="Y16" i="3"/>
  <c r="Y17" i="3"/>
  <c r="Y18" i="3"/>
  <c r="Y12" i="3"/>
  <c r="X13" i="3"/>
  <c r="X14" i="3"/>
  <c r="X15" i="3"/>
  <c r="X16" i="3"/>
  <c r="X17" i="3"/>
  <c r="X18" i="3"/>
  <c r="X12" i="3"/>
  <c r="W13" i="3"/>
  <c r="W14" i="3"/>
  <c r="W15" i="3"/>
  <c r="W16" i="3"/>
  <c r="W17" i="3"/>
  <c r="W18" i="3"/>
  <c r="W12" i="3"/>
  <c r="G25" i="5"/>
  <c r="A25" i="5"/>
  <c r="G73" i="4"/>
  <c r="G25" i="4"/>
  <c r="AF19" i="3"/>
  <c r="V18" i="3" l="1"/>
  <c r="V17" i="3"/>
  <c r="V16" i="3"/>
  <c r="V15" i="3"/>
  <c r="V14" i="3"/>
  <c r="V13" i="3"/>
  <c r="V12" i="3"/>
  <c r="U18" i="3"/>
  <c r="U17" i="3"/>
  <c r="U16" i="3"/>
  <c r="U15" i="3"/>
  <c r="U14" i="3"/>
  <c r="U13" i="3"/>
  <c r="U12" i="3"/>
  <c r="T18" i="3"/>
  <c r="T17" i="3"/>
  <c r="T16" i="3"/>
  <c r="T15" i="3"/>
  <c r="T14" i="3"/>
  <c r="T13" i="3"/>
  <c r="T12" i="3"/>
  <c r="S18" i="3"/>
  <c r="S17" i="3"/>
  <c r="S16" i="3"/>
  <c r="S15" i="3"/>
  <c r="S14" i="3"/>
  <c r="S13" i="3"/>
  <c r="S12" i="3"/>
  <c r="R18" i="3"/>
  <c r="R17" i="3"/>
  <c r="R16" i="3"/>
  <c r="R15" i="3"/>
  <c r="R14" i="3"/>
  <c r="R13" i="3"/>
  <c r="R12" i="3"/>
  <c r="J5" i="10"/>
  <c r="I5" i="10"/>
  <c r="J5" i="9"/>
  <c r="I5" i="9"/>
  <c r="J5" i="8"/>
  <c r="I5" i="8"/>
  <c r="J5" i="7"/>
  <c r="I5" i="7"/>
  <c r="J5" i="6"/>
  <c r="I5" i="6"/>
  <c r="J5" i="5"/>
  <c r="I5" i="5"/>
  <c r="J5" i="4"/>
  <c r="I5" i="4"/>
  <c r="A84" i="9"/>
  <c r="A83" i="9"/>
  <c r="A82" i="9"/>
  <c r="A81" i="9"/>
  <c r="A77" i="9"/>
  <c r="A76" i="9"/>
  <c r="A61" i="9"/>
  <c r="A60" i="9"/>
  <c r="A59" i="9"/>
  <c r="A58" i="9"/>
  <c r="A57" i="9"/>
  <c r="A56" i="9"/>
  <c r="A55" i="9"/>
  <c r="A54" i="9"/>
  <c r="A53" i="9"/>
  <c r="A41" i="9"/>
  <c r="A40" i="9"/>
  <c r="A39" i="9"/>
  <c r="A38" i="9"/>
  <c r="A37" i="9"/>
  <c r="A36" i="9"/>
  <c r="A35" i="9"/>
  <c r="A34" i="9"/>
  <c r="A33" i="9"/>
  <c r="A32" i="9"/>
  <c r="A31" i="9"/>
  <c r="A30" i="9"/>
  <c r="A19" i="9"/>
  <c r="A18" i="9"/>
  <c r="A17" i="9"/>
  <c r="A16" i="9"/>
  <c r="A15" i="9"/>
  <c r="A14" i="9"/>
  <c r="A13" i="9"/>
  <c r="A12" i="9"/>
  <c r="A11" i="9"/>
  <c r="A10" i="9"/>
  <c r="A9" i="9"/>
  <c r="A8" i="9"/>
  <c r="A7" i="9"/>
  <c r="A84" i="8"/>
  <c r="A83" i="8"/>
  <c r="A82" i="8"/>
  <c r="A81" i="8"/>
  <c r="A77" i="8"/>
  <c r="A7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36" i="8"/>
  <c r="A35" i="8"/>
  <c r="A34" i="8"/>
  <c r="A33" i="8"/>
  <c r="A32" i="8"/>
  <c r="A31" i="8"/>
  <c r="A30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87" i="7"/>
  <c r="A86" i="7"/>
  <c r="A85" i="7"/>
  <c r="A84" i="7"/>
  <c r="A80" i="7"/>
  <c r="A79" i="7"/>
  <c r="A65" i="7"/>
  <c r="A64" i="7"/>
  <c r="A63" i="7"/>
  <c r="A62" i="7"/>
  <c r="A61" i="7"/>
  <c r="A60" i="7"/>
  <c r="A59" i="7"/>
  <c r="A58" i="7"/>
  <c r="A57" i="7"/>
  <c r="A56" i="7"/>
  <c r="A55" i="7"/>
  <c r="A31" i="7"/>
  <c r="A27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87" i="6"/>
  <c r="A86" i="6"/>
  <c r="A85" i="6"/>
  <c r="A84" i="6"/>
  <c r="A80" i="6"/>
  <c r="A79" i="6"/>
  <c r="A75" i="6"/>
  <c r="A70" i="6"/>
  <c r="A69" i="6"/>
  <c r="A68" i="6"/>
  <c r="A67" i="6"/>
  <c r="A66" i="6"/>
  <c r="A65" i="6"/>
  <c r="A64" i="6"/>
  <c r="A63" i="6"/>
  <c r="A62" i="6"/>
  <c r="A61" i="6"/>
  <c r="A60" i="6"/>
  <c r="A59" i="6"/>
  <c r="A58" i="6"/>
  <c r="A57" i="6"/>
  <c r="A56" i="6"/>
  <c r="A55" i="6"/>
  <c r="A31" i="6"/>
  <c r="A27" i="6"/>
  <c r="A23" i="6"/>
  <c r="A22" i="6"/>
  <c r="A21" i="6"/>
  <c r="A20" i="6"/>
  <c r="A19" i="6"/>
  <c r="A18" i="6"/>
  <c r="A17" i="6"/>
  <c r="A16" i="6"/>
  <c r="A15" i="6"/>
  <c r="A14" i="6"/>
  <c r="A13" i="6"/>
  <c r="A12" i="6"/>
  <c r="A11" i="6"/>
  <c r="A10" i="6"/>
  <c r="A9" i="6"/>
  <c r="A8" i="6"/>
  <c r="A7" i="6"/>
  <c r="A87" i="5"/>
  <c r="A86" i="5"/>
  <c r="A85" i="5"/>
  <c r="A84" i="5"/>
  <c r="A80" i="5"/>
  <c r="A79" i="5"/>
  <c r="A75" i="5"/>
  <c r="A72" i="5"/>
  <c r="A71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1" i="5"/>
  <c r="A48" i="5"/>
  <c r="A47" i="5"/>
  <c r="A46" i="5"/>
  <c r="A45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4" i="5"/>
  <c r="A27" i="5"/>
  <c r="A7" i="5"/>
  <c r="E12" i="3"/>
  <c r="E18" i="3"/>
  <c r="E17" i="3"/>
  <c r="E16" i="3"/>
  <c r="E15" i="3"/>
  <c r="E14" i="3"/>
  <c r="E13" i="3"/>
  <c r="J4" i="3"/>
  <c r="B4" i="6" l="1"/>
  <c r="G65" i="10"/>
  <c r="G57" i="10"/>
  <c r="G42" i="10"/>
  <c r="G34" i="10"/>
  <c r="G19" i="10"/>
  <c r="G11" i="10"/>
  <c r="G65" i="9"/>
  <c r="G57" i="9"/>
  <c r="G42" i="9"/>
  <c r="G34" i="9"/>
  <c r="G19" i="9"/>
  <c r="G11" i="9"/>
  <c r="G58" i="9"/>
  <c r="G65" i="8"/>
  <c r="G57" i="8"/>
  <c r="G34" i="8"/>
  <c r="G19" i="8"/>
  <c r="G11" i="8"/>
  <c r="G67" i="7"/>
  <c r="G59" i="7"/>
  <c r="G43" i="7"/>
  <c r="G35" i="7"/>
  <c r="G19" i="7"/>
  <c r="G11" i="7"/>
  <c r="G67" i="6"/>
  <c r="G59" i="6"/>
  <c r="G43" i="6"/>
  <c r="G35" i="6"/>
  <c r="G19" i="6"/>
  <c r="G11" i="6"/>
  <c r="G67" i="5"/>
  <c r="G59" i="5"/>
  <c r="G43" i="5"/>
  <c r="G35" i="5"/>
  <c r="G19" i="5"/>
  <c r="G11" i="5"/>
  <c r="G67" i="4"/>
  <c r="G59" i="4"/>
  <c r="G43" i="4"/>
  <c r="G35" i="4"/>
  <c r="G19" i="4"/>
  <c r="G11" i="4"/>
  <c r="B72" i="6" l="1"/>
  <c r="B73" i="6"/>
  <c r="B71" i="6"/>
  <c r="B48" i="6"/>
  <c r="B49" i="6"/>
  <c r="B24" i="6"/>
  <c r="B25" i="6"/>
  <c r="B15" i="6"/>
  <c r="B7" i="6"/>
  <c r="AG19" i="3"/>
  <c r="D87" i="10"/>
  <c r="D87" i="9"/>
  <c r="D87" i="8"/>
  <c r="D90" i="7"/>
  <c r="D90" i="6"/>
  <c r="D90" i="5"/>
  <c r="A42" i="3" l="1"/>
  <c r="G80" i="5"/>
  <c r="G79" i="5"/>
  <c r="G80" i="6"/>
  <c r="G79" i="6"/>
  <c r="G81" i="6" s="1"/>
  <c r="G80" i="7"/>
  <c r="G79" i="7"/>
  <c r="G81" i="7" s="1"/>
  <c r="G77" i="8"/>
  <c r="G76" i="8"/>
  <c r="G77" i="9"/>
  <c r="G76" i="9"/>
  <c r="G77" i="10"/>
  <c r="G76" i="10"/>
  <c r="G80" i="4"/>
  <c r="G79" i="4"/>
  <c r="C78" i="4"/>
  <c r="G22" i="5"/>
  <c r="G36" i="4"/>
  <c r="G61" i="7"/>
  <c r="G62" i="7"/>
  <c r="G63" i="7"/>
  <c r="G64" i="7"/>
  <c r="G65" i="7"/>
  <c r="G66" i="7"/>
  <c r="G33" i="7"/>
  <c r="G34" i="7"/>
  <c r="G36" i="7"/>
  <c r="G37" i="7"/>
  <c r="G38" i="7"/>
  <c r="G39" i="7"/>
  <c r="G40" i="7"/>
  <c r="G41" i="7"/>
  <c r="G42" i="7"/>
  <c r="G44" i="7"/>
  <c r="G10" i="7"/>
  <c r="G12" i="7"/>
  <c r="G13" i="7"/>
  <c r="G14" i="7"/>
  <c r="G15" i="7"/>
  <c r="G16" i="7"/>
  <c r="G10" i="8"/>
  <c r="G12" i="8"/>
  <c r="G13" i="8"/>
  <c r="G14" i="8"/>
  <c r="G15" i="8"/>
  <c r="G16" i="8"/>
  <c r="G9" i="9"/>
  <c r="G10" i="9"/>
  <c r="G12" i="9"/>
  <c r="G13" i="9"/>
  <c r="G14" i="9"/>
  <c r="G15" i="9"/>
  <c r="G32" i="9"/>
  <c r="G33" i="9"/>
  <c r="G35" i="9"/>
  <c r="G36" i="9"/>
  <c r="G37" i="9"/>
  <c r="G38" i="9"/>
  <c r="G39" i="9"/>
  <c r="G40" i="9"/>
  <c r="G55" i="9"/>
  <c r="G56" i="9"/>
  <c r="G59" i="9"/>
  <c r="G60" i="9"/>
  <c r="G61" i="9"/>
  <c r="A43" i="3"/>
  <c r="A41" i="3"/>
  <c r="A40" i="3"/>
  <c r="A39" i="3"/>
  <c r="G78" i="10" l="1"/>
  <c r="G78" i="9"/>
  <c r="G78" i="8"/>
  <c r="G81" i="4"/>
  <c r="G81" i="5"/>
  <c r="G55" i="10"/>
  <c r="G56" i="10"/>
  <c r="G58" i="10"/>
  <c r="G59" i="10"/>
  <c r="G60" i="10"/>
  <c r="G61" i="10"/>
  <c r="G62" i="10"/>
  <c r="G63" i="10"/>
  <c r="G64" i="10"/>
  <c r="G66" i="10"/>
  <c r="G67" i="10"/>
  <c r="G70" i="10"/>
  <c r="G31" i="10"/>
  <c r="G32" i="10"/>
  <c r="G33" i="10"/>
  <c r="G35" i="10"/>
  <c r="G36" i="10"/>
  <c r="G37" i="10"/>
  <c r="G38" i="10"/>
  <c r="G39" i="10"/>
  <c r="G40" i="10"/>
  <c r="G41" i="10"/>
  <c r="G43" i="10"/>
  <c r="G44" i="10"/>
  <c r="G9" i="10"/>
  <c r="G10" i="10"/>
  <c r="G12" i="10"/>
  <c r="G13" i="10"/>
  <c r="G14" i="10"/>
  <c r="G15" i="10"/>
  <c r="G16" i="10"/>
  <c r="G17" i="10"/>
  <c r="G18" i="10"/>
  <c r="G20" i="10"/>
  <c r="G23" i="10"/>
  <c r="G24" i="10"/>
  <c r="G25" i="10"/>
  <c r="C80" i="10"/>
  <c r="C6" i="10"/>
  <c r="C80" i="9"/>
  <c r="C6" i="9"/>
  <c r="G55" i="8"/>
  <c r="G56" i="8"/>
  <c r="G58" i="8"/>
  <c r="G59" i="8"/>
  <c r="G60" i="8"/>
  <c r="G61" i="8"/>
  <c r="G62" i="8"/>
  <c r="G63" i="8"/>
  <c r="G64" i="8"/>
  <c r="G66" i="8"/>
  <c r="G67" i="8"/>
  <c r="G68" i="8"/>
  <c r="G32" i="8"/>
  <c r="G33" i="8"/>
  <c r="G35" i="8"/>
  <c r="G36" i="8"/>
  <c r="G37" i="8"/>
  <c r="G38" i="8"/>
  <c r="G39" i="8"/>
  <c r="G40" i="8"/>
  <c r="G41" i="8"/>
  <c r="G43" i="8"/>
  <c r="G44" i="8"/>
  <c r="G47" i="8"/>
  <c r="G48" i="8"/>
  <c r="C80" i="8"/>
  <c r="C6" i="8"/>
  <c r="C83" i="7"/>
  <c r="C6" i="7"/>
  <c r="G58" i="4"/>
  <c r="G60" i="4"/>
  <c r="G61" i="4"/>
  <c r="G62" i="4"/>
  <c r="G63" i="4"/>
  <c r="G64" i="4"/>
  <c r="G65" i="4"/>
  <c r="G66" i="4"/>
  <c r="G69" i="4"/>
  <c r="G70" i="4"/>
  <c r="G71" i="4"/>
  <c r="G72" i="4"/>
  <c r="G32" i="4"/>
  <c r="G33" i="4"/>
  <c r="G34" i="4"/>
  <c r="G37" i="4"/>
  <c r="G38" i="4"/>
  <c r="G39" i="4"/>
  <c r="G40" i="4"/>
  <c r="G41" i="4"/>
  <c r="G42" i="4"/>
  <c r="G44" i="4"/>
  <c r="G48" i="4"/>
  <c r="G49" i="4"/>
  <c r="G8" i="4"/>
  <c r="G9" i="4"/>
  <c r="G10" i="4"/>
  <c r="G12" i="4"/>
  <c r="G13" i="4"/>
  <c r="G14" i="4"/>
  <c r="G15" i="4"/>
  <c r="G16" i="4"/>
  <c r="G17" i="4"/>
  <c r="G18" i="4"/>
  <c r="G20" i="4"/>
  <c r="G21" i="4"/>
  <c r="G22" i="4"/>
  <c r="G23" i="4"/>
  <c r="G60" i="6"/>
  <c r="G61" i="6"/>
  <c r="G62" i="6"/>
  <c r="G63" i="6"/>
  <c r="G64" i="6"/>
  <c r="G65" i="6"/>
  <c r="G66" i="6"/>
  <c r="G68" i="6"/>
  <c r="G69" i="6"/>
  <c r="G70" i="6"/>
  <c r="G37" i="6"/>
  <c r="G38" i="6"/>
  <c r="G39" i="6"/>
  <c r="G40" i="6"/>
  <c r="G41" i="6"/>
  <c r="G42" i="6"/>
  <c r="G44" i="6"/>
  <c r="G16" i="6"/>
  <c r="G17" i="6"/>
  <c r="G18" i="6"/>
  <c r="G20" i="6"/>
  <c r="G21" i="6"/>
  <c r="C83" i="6"/>
  <c r="C6" i="6"/>
  <c r="G64" i="5"/>
  <c r="G65" i="5"/>
  <c r="G66" i="5"/>
  <c r="G68" i="5"/>
  <c r="G69" i="5"/>
  <c r="G71" i="5"/>
  <c r="G72" i="5"/>
  <c r="G37" i="5"/>
  <c r="G38" i="5"/>
  <c r="G39" i="5"/>
  <c r="G40" i="5"/>
  <c r="G41" i="5"/>
  <c r="G42" i="5"/>
  <c r="G45" i="5"/>
  <c r="G46" i="5"/>
  <c r="G47" i="5"/>
  <c r="G48" i="5"/>
  <c r="G17" i="5"/>
  <c r="G18" i="5"/>
  <c r="G20" i="5"/>
  <c r="G21" i="5"/>
  <c r="G24" i="5"/>
  <c r="G27" i="5"/>
  <c r="C83" i="5"/>
  <c r="C6" i="5"/>
  <c r="C83" i="4"/>
  <c r="C54" i="4"/>
  <c r="C30" i="4"/>
  <c r="C6" i="4"/>
  <c r="G56" i="4"/>
  <c r="E84" i="10"/>
  <c r="E83" i="10"/>
  <c r="G83" i="10" s="1"/>
  <c r="E82" i="10"/>
  <c r="G82" i="10" s="1"/>
  <c r="E81" i="10"/>
  <c r="G81" i="10" s="1"/>
  <c r="E84" i="9"/>
  <c r="E83" i="9"/>
  <c r="G83" i="9" s="1"/>
  <c r="E82" i="9"/>
  <c r="G82" i="9" s="1"/>
  <c r="E81" i="9"/>
  <c r="G81" i="9" s="1"/>
  <c r="E84" i="8"/>
  <c r="E83" i="8"/>
  <c r="G83" i="8" s="1"/>
  <c r="E82" i="8"/>
  <c r="G82" i="8" s="1"/>
  <c r="E81" i="8"/>
  <c r="G81" i="8" s="1"/>
  <c r="E87" i="7"/>
  <c r="E86" i="7"/>
  <c r="G86" i="7" s="1"/>
  <c r="E85" i="7"/>
  <c r="G85" i="7" s="1"/>
  <c r="E84" i="7"/>
  <c r="G84" i="7" s="1"/>
  <c r="E87" i="6"/>
  <c r="G87" i="6" s="1"/>
  <c r="E86" i="6"/>
  <c r="G86" i="6" s="1"/>
  <c r="E85" i="6"/>
  <c r="G85" i="6" s="1"/>
  <c r="E84" i="6"/>
  <c r="G84" i="6" s="1"/>
  <c r="E87" i="5"/>
  <c r="G87" i="5" s="1"/>
  <c r="E86" i="5"/>
  <c r="G86" i="5" s="1"/>
  <c r="E85" i="5"/>
  <c r="G85" i="5" s="1"/>
  <c r="E84" i="5"/>
  <c r="G84" i="5" s="1"/>
  <c r="G58" i="5"/>
  <c r="G87" i="4"/>
  <c r="G86" i="4"/>
  <c r="G85" i="4"/>
  <c r="G84" i="4"/>
  <c r="D90" i="4"/>
  <c r="G25" i="3" l="1"/>
  <c r="G88" i="4"/>
  <c r="G70" i="9"/>
  <c r="G31" i="7"/>
  <c r="G45" i="9"/>
  <c r="G63" i="5"/>
  <c r="M15" i="3" l="1"/>
  <c r="M12" i="3"/>
  <c r="M16" i="3"/>
  <c r="N16" i="3" s="1"/>
  <c r="J5" i="3"/>
  <c r="M14" i="3"/>
  <c r="M18" i="3"/>
  <c r="N18" i="3" s="1"/>
  <c r="M13" i="3"/>
  <c r="M17" i="3"/>
  <c r="O16" i="3"/>
  <c r="N12" i="3" l="1"/>
  <c r="M19" i="3"/>
  <c r="G71" i="10"/>
  <c r="G84" i="9"/>
  <c r="G71" i="9"/>
  <c r="G67" i="9"/>
  <c r="G48" i="9"/>
  <c r="G25" i="9"/>
  <c r="G22" i="9"/>
  <c r="G21" i="9"/>
  <c r="G84" i="8"/>
  <c r="G71" i="8"/>
  <c r="G25" i="8"/>
  <c r="G24" i="8"/>
  <c r="G21" i="8"/>
  <c r="G87" i="7"/>
  <c r="G23" i="7"/>
  <c r="G22" i="7"/>
  <c r="G21" i="7"/>
  <c r="G15" i="6"/>
  <c r="G62" i="5"/>
  <c r="G16" i="5"/>
  <c r="G15" i="5"/>
  <c r="N19" i="3" l="1"/>
  <c r="G31" i="4" l="1"/>
  <c r="G30" i="10"/>
  <c r="G30" i="9"/>
  <c r="G30" i="8"/>
  <c r="G33" i="6" l="1"/>
  <c r="G31" i="6"/>
  <c r="G31" i="5"/>
  <c r="G49" i="10" l="1"/>
  <c r="G49" i="9"/>
  <c r="G44" i="9"/>
  <c r="G43" i="9"/>
  <c r="G41" i="9"/>
  <c r="G31" i="9"/>
  <c r="G49" i="8"/>
  <c r="G31" i="8"/>
  <c r="G51" i="7"/>
  <c r="G46" i="7"/>
  <c r="G45" i="7"/>
  <c r="G32" i="7"/>
  <c r="G51" i="6"/>
  <c r="G36" i="6"/>
  <c r="G34" i="6"/>
  <c r="G32" i="6"/>
  <c r="G33" i="5"/>
  <c r="G51" i="5"/>
  <c r="G36" i="5"/>
  <c r="G34" i="5"/>
  <c r="G32" i="5"/>
  <c r="G51" i="4"/>
  <c r="B4" i="5"/>
  <c r="B4" i="4"/>
  <c r="B23" i="5" l="1"/>
  <c r="B44" i="5"/>
  <c r="B70" i="5"/>
  <c r="B73" i="5"/>
  <c r="B49" i="5"/>
  <c r="B26" i="4"/>
  <c r="B50" i="4"/>
  <c r="B73" i="4"/>
  <c r="B68" i="4"/>
  <c r="B25" i="5"/>
  <c r="B25" i="4"/>
  <c r="B11" i="5"/>
  <c r="B43" i="5"/>
  <c r="B35" i="5"/>
  <c r="B19" i="5"/>
  <c r="B59" i="5"/>
  <c r="B67" i="5"/>
  <c r="B59" i="4"/>
  <c r="B67" i="4"/>
  <c r="B35" i="4"/>
  <c r="B43" i="4"/>
  <c r="B11" i="4"/>
  <c r="B19" i="4"/>
  <c r="B80" i="4"/>
  <c r="B79" i="4"/>
  <c r="B80" i="5"/>
  <c r="B79" i="5"/>
  <c r="B75" i="4"/>
  <c r="B36" i="4"/>
  <c r="B38" i="4"/>
  <c r="B39" i="4"/>
  <c r="B58" i="4"/>
  <c r="B60" i="4"/>
  <c r="B41" i="4"/>
  <c r="B61" i="4"/>
  <c r="B62" i="4"/>
  <c r="B44" i="4"/>
  <c r="B63" i="4"/>
  <c r="B64" i="4"/>
  <c r="B49" i="4"/>
  <c r="B51" i="4"/>
  <c r="B32" i="4"/>
  <c r="B33" i="4"/>
  <c r="B37" i="4"/>
  <c r="B34" i="4"/>
  <c r="B56" i="4"/>
  <c r="B57" i="4"/>
  <c r="B40" i="4"/>
  <c r="B42" i="4"/>
  <c r="B47" i="4"/>
  <c r="B48" i="4"/>
  <c r="B65" i="4"/>
  <c r="B66" i="4"/>
  <c r="B70" i="4"/>
  <c r="B71" i="4"/>
  <c r="B72" i="4"/>
  <c r="B69" i="4"/>
  <c r="B69" i="5"/>
  <c r="B24" i="5"/>
  <c r="B72" i="5"/>
  <c r="B37" i="5"/>
  <c r="B38" i="5"/>
  <c r="B42" i="5"/>
  <c r="B46" i="5"/>
  <c r="B48" i="5"/>
  <c r="B17" i="5"/>
  <c r="B71" i="5"/>
  <c r="B27" i="5"/>
  <c r="B75" i="5"/>
  <c r="B39" i="5"/>
  <c r="B40" i="5"/>
  <c r="B41" i="5"/>
  <c r="B45" i="5"/>
  <c r="B47" i="5"/>
  <c r="B51" i="5"/>
  <c r="B64" i="5"/>
  <c r="B65" i="5"/>
  <c r="B66" i="5"/>
  <c r="B68" i="5"/>
  <c r="B18" i="5"/>
  <c r="B20" i="5"/>
  <c r="B21" i="5"/>
  <c r="B22" i="5"/>
  <c r="B84" i="5"/>
  <c r="B87" i="5"/>
  <c r="B86" i="5"/>
  <c r="B58" i="5"/>
  <c r="B85" i="5"/>
  <c r="B18" i="4"/>
  <c r="B20" i="4"/>
  <c r="B21" i="4"/>
  <c r="B22" i="4"/>
  <c r="B23" i="4"/>
  <c r="B27" i="4"/>
  <c r="B10" i="4"/>
  <c r="B8" i="4"/>
  <c r="B12" i="4"/>
  <c r="B13" i="4"/>
  <c r="B14" i="4"/>
  <c r="B17" i="4"/>
  <c r="B9" i="4"/>
  <c r="B15" i="4"/>
  <c r="B16" i="4"/>
  <c r="B85" i="4"/>
  <c r="B87" i="4"/>
  <c r="B84" i="4"/>
  <c r="B86" i="4"/>
  <c r="B63" i="5"/>
  <c r="B62" i="5"/>
  <c r="B15" i="5"/>
  <c r="B16" i="5"/>
  <c r="G52" i="4"/>
  <c r="G52" i="6"/>
  <c r="B31" i="4"/>
  <c r="G50" i="9"/>
  <c r="G52" i="7"/>
  <c r="G52" i="5"/>
  <c r="B31" i="5"/>
  <c r="G50" i="10"/>
  <c r="G50" i="8"/>
  <c r="B12" i="5"/>
  <c r="B8" i="5"/>
  <c r="B36" i="5"/>
  <c r="B55" i="5"/>
  <c r="B10" i="5"/>
  <c r="B56" i="5"/>
  <c r="B61" i="5"/>
  <c r="B32" i="5"/>
  <c r="B34" i="5"/>
  <c r="B13" i="5"/>
  <c r="B33" i="5"/>
  <c r="B7" i="5"/>
  <c r="B60" i="5"/>
  <c r="B14" i="5"/>
  <c r="B9" i="5"/>
  <c r="B57" i="5"/>
  <c r="B7" i="4"/>
  <c r="B55" i="4"/>
  <c r="A3" i="10"/>
  <c r="G84" i="10"/>
  <c r="G72" i="10"/>
  <c r="G54" i="10"/>
  <c r="G53" i="10"/>
  <c r="G26" i="10"/>
  <c r="G8" i="10"/>
  <c r="G7" i="10"/>
  <c r="B4" i="10"/>
  <c r="A1" i="10"/>
  <c r="A3" i="9"/>
  <c r="G72" i="9"/>
  <c r="G66" i="9"/>
  <c r="G64" i="9"/>
  <c r="G63" i="9"/>
  <c r="G62" i="9"/>
  <c r="G54" i="9"/>
  <c r="G53" i="9"/>
  <c r="G26" i="9"/>
  <c r="G20" i="9"/>
  <c r="G18" i="9"/>
  <c r="G17" i="9"/>
  <c r="G16" i="9"/>
  <c r="G8" i="9"/>
  <c r="G7" i="9"/>
  <c r="B4" i="9"/>
  <c r="A1" i="9"/>
  <c r="A3" i="8"/>
  <c r="G72" i="8"/>
  <c r="G54" i="8"/>
  <c r="G53" i="8"/>
  <c r="G26" i="8"/>
  <c r="G20" i="8"/>
  <c r="G18" i="8"/>
  <c r="G17" i="8"/>
  <c r="G9" i="8"/>
  <c r="G8" i="8"/>
  <c r="G7" i="8"/>
  <c r="B4" i="8"/>
  <c r="A1" i="8"/>
  <c r="A3" i="7"/>
  <c r="G75" i="7"/>
  <c r="G60" i="7"/>
  <c r="G58" i="7"/>
  <c r="G57" i="7"/>
  <c r="G56" i="7"/>
  <c r="G55" i="7"/>
  <c r="G27" i="7"/>
  <c r="G20" i="7"/>
  <c r="G18" i="7"/>
  <c r="G17" i="7"/>
  <c r="G9" i="7"/>
  <c r="G8" i="7"/>
  <c r="G7" i="7"/>
  <c r="B4" i="7"/>
  <c r="A1" i="7"/>
  <c r="A3" i="6"/>
  <c r="A1" i="6"/>
  <c r="A1" i="5"/>
  <c r="G75" i="6"/>
  <c r="G58" i="6"/>
  <c r="G57" i="6"/>
  <c r="G56" i="6"/>
  <c r="G55" i="6"/>
  <c r="G27" i="6"/>
  <c r="G14" i="6"/>
  <c r="G13" i="6"/>
  <c r="G12" i="6"/>
  <c r="G10" i="6"/>
  <c r="G9" i="6"/>
  <c r="G8" i="6"/>
  <c r="G7" i="6"/>
  <c r="A3" i="5"/>
  <c r="G75" i="5"/>
  <c r="G61" i="5"/>
  <c r="G60" i="5"/>
  <c r="G57" i="5"/>
  <c r="G56" i="5"/>
  <c r="G55" i="5"/>
  <c r="G14" i="5"/>
  <c r="G13" i="5"/>
  <c r="G12" i="5"/>
  <c r="G10" i="5"/>
  <c r="G9" i="5"/>
  <c r="G8" i="5"/>
  <c r="G7" i="5"/>
  <c r="A3" i="4"/>
  <c r="A1" i="4"/>
  <c r="G75" i="4"/>
  <c r="G57" i="4"/>
  <c r="G55" i="4"/>
  <c r="G27" i="4"/>
  <c r="G7" i="4"/>
  <c r="B72" i="7" l="1"/>
  <c r="B73" i="7"/>
  <c r="B46" i="10"/>
  <c r="B45" i="10"/>
  <c r="B22" i="10"/>
  <c r="B21" i="10"/>
  <c r="B46" i="9"/>
  <c r="B47" i="9"/>
  <c r="B24" i="9"/>
  <c r="B23" i="9"/>
  <c r="B46" i="8"/>
  <c r="B45" i="8"/>
  <c r="B22" i="8"/>
  <c r="B23" i="8"/>
  <c r="B48" i="7"/>
  <c r="B49" i="7"/>
  <c r="B25" i="7"/>
  <c r="B24" i="7"/>
  <c r="B61" i="10"/>
  <c r="B40" i="10"/>
  <c r="B20" i="10"/>
  <c r="B42" i="10"/>
  <c r="B11" i="10"/>
  <c r="B65" i="10"/>
  <c r="B66" i="10"/>
  <c r="B34" i="10"/>
  <c r="B15" i="10"/>
  <c r="B57" i="10"/>
  <c r="B37" i="10"/>
  <c r="B62" i="10"/>
  <c r="B41" i="10"/>
  <c r="B63" i="10"/>
  <c r="B64" i="10"/>
  <c r="B12" i="10"/>
  <c r="B13" i="10"/>
  <c r="B14" i="10"/>
  <c r="B35" i="10"/>
  <c r="B16" i="10"/>
  <c r="B58" i="10"/>
  <c r="B59" i="10"/>
  <c r="B38" i="10"/>
  <c r="B18" i="10"/>
  <c r="B60" i="10"/>
  <c r="B39" i="10"/>
  <c r="B19" i="10"/>
  <c r="B36" i="10"/>
  <c r="B17" i="10"/>
  <c r="B62" i="9"/>
  <c r="B42" i="9"/>
  <c r="B21" i="9"/>
  <c r="B43" i="9"/>
  <c r="B11" i="9"/>
  <c r="B65" i="9"/>
  <c r="B12" i="9"/>
  <c r="B34" i="9"/>
  <c r="B13" i="9"/>
  <c r="B35" i="9"/>
  <c r="B14" i="9"/>
  <c r="B36" i="9"/>
  <c r="B15" i="9"/>
  <c r="B57" i="9"/>
  <c r="B37" i="9"/>
  <c r="B16" i="9"/>
  <c r="B58" i="9"/>
  <c r="B38" i="9"/>
  <c r="B17" i="9"/>
  <c r="B59" i="9"/>
  <c r="B39" i="9"/>
  <c r="B18" i="9"/>
  <c r="B40" i="9"/>
  <c r="B41" i="9"/>
  <c r="B63" i="9"/>
  <c r="B19" i="9"/>
  <c r="B20" i="9"/>
  <c r="B64" i="9"/>
  <c r="B60" i="9"/>
  <c r="B61" i="9"/>
  <c r="B62" i="8"/>
  <c r="B42" i="8"/>
  <c r="B11" i="8"/>
  <c r="B64" i="8"/>
  <c r="B12" i="8"/>
  <c r="B65" i="8"/>
  <c r="B13" i="8"/>
  <c r="B34" i="8"/>
  <c r="B14" i="8"/>
  <c r="B35" i="8"/>
  <c r="B15" i="8"/>
  <c r="B36" i="8"/>
  <c r="B16" i="8"/>
  <c r="B57" i="8"/>
  <c r="B37" i="8"/>
  <c r="B17" i="8"/>
  <c r="B58" i="8"/>
  <c r="B38" i="8"/>
  <c r="B18" i="8"/>
  <c r="B59" i="8"/>
  <c r="B39" i="8"/>
  <c r="B60" i="8"/>
  <c r="B40" i="8"/>
  <c r="B61" i="8"/>
  <c r="B21" i="8"/>
  <c r="B63" i="8"/>
  <c r="B19" i="8"/>
  <c r="B20" i="8"/>
  <c r="B41" i="8"/>
  <c r="B67" i="7"/>
  <c r="B43" i="7"/>
  <c r="B35" i="7"/>
  <c r="B36" i="7"/>
  <c r="B19" i="7"/>
  <c r="B11" i="7"/>
  <c r="B59" i="7"/>
  <c r="B11" i="6"/>
  <c r="B43" i="6"/>
  <c r="B67" i="6"/>
  <c r="B59" i="6"/>
  <c r="B35" i="6"/>
  <c r="B19" i="6"/>
  <c r="B79" i="6"/>
  <c r="B80" i="6"/>
  <c r="B77" i="8"/>
  <c r="B76" i="8"/>
  <c r="B79" i="7"/>
  <c r="B80" i="7"/>
  <c r="B77" i="10"/>
  <c r="B76" i="10"/>
  <c r="B77" i="9"/>
  <c r="B76" i="9"/>
  <c r="B10" i="8"/>
  <c r="B38" i="7"/>
  <c r="B33" i="7"/>
  <c r="B66" i="7"/>
  <c r="B14" i="7"/>
  <c r="B64" i="7"/>
  <c r="B12" i="7"/>
  <c r="B10" i="7"/>
  <c r="B63" i="7"/>
  <c r="B61" i="7"/>
  <c r="B40" i="7"/>
  <c r="B37" i="7"/>
  <c r="B34" i="7"/>
  <c r="B15" i="7"/>
  <c r="B65" i="7"/>
  <c r="B13" i="7"/>
  <c r="B62" i="7"/>
  <c r="B41" i="7"/>
  <c r="B39" i="7"/>
  <c r="B56" i="10"/>
  <c r="B24" i="10"/>
  <c r="B44" i="10"/>
  <c r="B48" i="10"/>
  <c r="B49" i="10"/>
  <c r="B67" i="10"/>
  <c r="B9" i="10"/>
  <c r="B71" i="10"/>
  <c r="B32" i="10"/>
  <c r="B33" i="10"/>
  <c r="B25" i="10"/>
  <c r="B43" i="10"/>
  <c r="B26" i="10"/>
  <c r="B47" i="10"/>
  <c r="B8" i="10"/>
  <c r="B70" i="10"/>
  <c r="B10" i="10"/>
  <c r="B72" i="10"/>
  <c r="B31" i="10"/>
  <c r="B23" i="10"/>
  <c r="B54" i="10"/>
  <c r="B55" i="10"/>
  <c r="B71" i="9"/>
  <c r="B54" i="9"/>
  <c r="B55" i="9"/>
  <c r="B22" i="9"/>
  <c r="B56" i="9"/>
  <c r="B25" i="9"/>
  <c r="B45" i="9"/>
  <c r="B48" i="9"/>
  <c r="B49" i="9"/>
  <c r="B72" i="9"/>
  <c r="B33" i="9"/>
  <c r="B32" i="9"/>
  <c r="B26" i="9"/>
  <c r="B44" i="9"/>
  <c r="B66" i="9"/>
  <c r="B67" i="9"/>
  <c r="B70" i="9"/>
  <c r="B9" i="9"/>
  <c r="B10" i="9"/>
  <c r="B8" i="9"/>
  <c r="B54" i="8"/>
  <c r="B48" i="8"/>
  <c r="B49" i="8"/>
  <c r="B66" i="8"/>
  <c r="B67" i="8"/>
  <c r="B68" i="8"/>
  <c r="B71" i="8"/>
  <c r="B31" i="8"/>
  <c r="B55" i="8"/>
  <c r="B44" i="8"/>
  <c r="B56" i="8"/>
  <c r="B43" i="8"/>
  <c r="B47" i="8"/>
  <c r="B72" i="8"/>
  <c r="B32" i="8"/>
  <c r="B33" i="8"/>
  <c r="B10" i="6"/>
  <c r="B40" i="6"/>
  <c r="B70" i="6"/>
  <c r="B75" i="6"/>
  <c r="B45" i="6"/>
  <c r="B51" i="6"/>
  <c r="B56" i="6"/>
  <c r="B21" i="6"/>
  <c r="B57" i="6"/>
  <c r="B22" i="6"/>
  <c r="B23" i="6"/>
  <c r="B60" i="6"/>
  <c r="B61" i="6"/>
  <c r="B62" i="6"/>
  <c r="B63" i="6"/>
  <c r="B64" i="6"/>
  <c r="B12" i="6"/>
  <c r="B41" i="6"/>
  <c r="B42" i="6"/>
  <c r="B14" i="6"/>
  <c r="B44" i="6"/>
  <c r="B46" i="6"/>
  <c r="B47" i="6"/>
  <c r="B13" i="6"/>
  <c r="B16" i="6"/>
  <c r="B17" i="6"/>
  <c r="B18" i="6"/>
  <c r="B20" i="6"/>
  <c r="B58" i="6"/>
  <c r="B27" i="6"/>
  <c r="B32" i="6"/>
  <c r="B33" i="6"/>
  <c r="B34" i="6"/>
  <c r="B8" i="6"/>
  <c r="B9" i="6"/>
  <c r="B36" i="6"/>
  <c r="B37" i="6"/>
  <c r="B38" i="6"/>
  <c r="B39" i="6"/>
  <c r="B68" i="6"/>
  <c r="B65" i="6"/>
  <c r="B66" i="6"/>
  <c r="B69" i="6"/>
  <c r="B83" i="9"/>
  <c r="B82" i="9"/>
  <c r="B81" i="9"/>
  <c r="B70" i="7"/>
  <c r="B84" i="7"/>
  <c r="B86" i="7"/>
  <c r="B85" i="7"/>
  <c r="B87" i="6"/>
  <c r="B84" i="6"/>
  <c r="B86" i="6"/>
  <c r="B85" i="6"/>
  <c r="B83" i="10"/>
  <c r="B81" i="10"/>
  <c r="B82" i="10"/>
  <c r="B83" i="8"/>
  <c r="B81" i="8"/>
  <c r="B82" i="8"/>
  <c r="B84" i="8"/>
  <c r="B84" i="9"/>
  <c r="B30" i="9"/>
  <c r="B31" i="9"/>
  <c r="B87" i="7"/>
  <c r="B60" i="7"/>
  <c r="B69" i="7"/>
  <c r="B55" i="7"/>
  <c r="B57" i="7"/>
  <c r="B58" i="7"/>
  <c r="B68" i="7"/>
  <c r="B56" i="7"/>
  <c r="B25" i="8"/>
  <c r="B24" i="8"/>
  <c r="B47" i="7"/>
  <c r="B71" i="7"/>
  <c r="B23" i="7"/>
  <c r="B21" i="7"/>
  <c r="B22" i="7"/>
  <c r="G85" i="9"/>
  <c r="G88" i="7"/>
  <c r="G85" i="10"/>
  <c r="G88" i="6"/>
  <c r="B42" i="7"/>
  <c r="G23" i="3"/>
  <c r="G76" i="6"/>
  <c r="G27" i="10"/>
  <c r="B7" i="10"/>
  <c r="B84" i="10"/>
  <c r="B53" i="10"/>
  <c r="B30" i="10"/>
  <c r="B7" i="9"/>
  <c r="B53" i="9"/>
  <c r="G85" i="8"/>
  <c r="B7" i="7"/>
  <c r="B17" i="7"/>
  <c r="B45" i="7"/>
  <c r="B46" i="7"/>
  <c r="B44" i="7"/>
  <c r="B51" i="7"/>
  <c r="B32" i="7"/>
  <c r="B31" i="7"/>
  <c r="B31" i="6"/>
  <c r="G27" i="8"/>
  <c r="B53" i="8"/>
  <c r="B30" i="8"/>
  <c r="B7" i="8"/>
  <c r="G73" i="10"/>
  <c r="G73" i="9"/>
  <c r="G27" i="9"/>
  <c r="G73" i="8"/>
  <c r="B9" i="8"/>
  <c r="B26" i="8"/>
  <c r="B8" i="8"/>
  <c r="G28" i="7"/>
  <c r="B16" i="7"/>
  <c r="B27" i="7"/>
  <c r="G76" i="7"/>
  <c r="B9" i="7"/>
  <c r="B20" i="7"/>
  <c r="B75" i="7"/>
  <c r="B8" i="7"/>
  <c r="B18" i="7"/>
  <c r="B55" i="6"/>
  <c r="G28" i="6"/>
  <c r="G88" i="5"/>
  <c r="G76" i="5"/>
  <c r="G28" i="5"/>
  <c r="G13" i="3" s="1"/>
  <c r="G28" i="4"/>
  <c r="G76" i="4"/>
  <c r="G12" i="3" l="1"/>
  <c r="G92" i="7"/>
  <c r="G92" i="6"/>
  <c r="G89" i="9"/>
  <c r="G89" i="8"/>
  <c r="G89" i="10"/>
  <c r="G92" i="5"/>
  <c r="F29" i="10"/>
  <c r="F80" i="10"/>
  <c r="F6" i="10"/>
  <c r="F75" i="10"/>
  <c r="F52" i="10"/>
  <c r="F29" i="9"/>
  <c r="F80" i="9"/>
  <c r="F6" i="9"/>
  <c r="F52" i="9"/>
  <c r="F75" i="9"/>
  <c r="F30" i="6"/>
  <c r="F83" i="6"/>
  <c r="F6" i="6"/>
  <c r="F78" i="6"/>
  <c r="F54" i="6"/>
  <c r="F30" i="7"/>
  <c r="F83" i="7"/>
  <c r="F78" i="7"/>
  <c r="F6" i="7"/>
  <c r="F54" i="7"/>
  <c r="F54" i="4"/>
  <c r="G92" i="4"/>
  <c r="F6" i="4"/>
  <c r="F78" i="4"/>
  <c r="F83" i="4"/>
  <c r="F29" i="8"/>
  <c r="F80" i="8"/>
  <c r="F75" i="8"/>
  <c r="F52" i="8"/>
  <c r="F6" i="8"/>
  <c r="F30" i="5"/>
  <c r="F54" i="5"/>
  <c r="F83" i="5"/>
  <c r="F6" i="5"/>
  <c r="F78" i="5"/>
  <c r="F30" i="4"/>
  <c r="G22" i="3"/>
  <c r="G18" i="3"/>
  <c r="G17" i="3"/>
  <c r="G16" i="3"/>
  <c r="G15" i="3"/>
  <c r="G14" i="3"/>
  <c r="G26" i="3"/>
  <c r="G24" i="3"/>
  <c r="F19" i="3"/>
  <c r="H6" i="3"/>
  <c r="N17" i="3" l="1"/>
  <c r="O17" i="3" s="1"/>
  <c r="O18" i="3"/>
  <c r="N14" i="3"/>
  <c r="O14" i="3" s="1"/>
  <c r="F90" i="5"/>
  <c r="F87" i="8"/>
  <c r="F87" i="10"/>
  <c r="F90" i="7"/>
  <c r="F87" i="9"/>
  <c r="F90" i="6"/>
  <c r="N13" i="3"/>
  <c r="O13" i="3" s="1"/>
  <c r="F90" i="4"/>
  <c r="O12" i="3"/>
  <c r="N15" i="3"/>
  <c r="O15" i="3" s="1"/>
  <c r="G29" i="3"/>
  <c r="J6" i="3"/>
  <c r="H13" i="3" s="1"/>
  <c r="H18" i="3" l="1"/>
  <c r="G75" i="10" s="1"/>
  <c r="H17" i="3"/>
  <c r="G75" i="9" s="1"/>
  <c r="H14" i="3"/>
  <c r="G78" i="6" s="1"/>
  <c r="H16" i="3"/>
  <c r="G75" i="8" s="1"/>
  <c r="H15" i="3"/>
  <c r="G78" i="7" s="1"/>
  <c r="H12" i="3"/>
  <c r="H75" i="10" l="1"/>
  <c r="K77" i="10"/>
  <c r="K76" i="10"/>
  <c r="H78" i="7"/>
  <c r="K79" i="7"/>
  <c r="K80" i="7"/>
  <c r="H75" i="8"/>
  <c r="K77" i="8"/>
  <c r="K76" i="8"/>
  <c r="H78" i="6"/>
  <c r="K80" i="6"/>
  <c r="K79" i="6"/>
  <c r="H75" i="9"/>
  <c r="K77" i="9"/>
  <c r="K76" i="9"/>
  <c r="G78" i="5"/>
  <c r="K79" i="5" s="1"/>
  <c r="K81" i="5" s="1"/>
  <c r="G30" i="5"/>
  <c r="K50" i="5" s="1"/>
  <c r="I12" i="3"/>
  <c r="G78" i="4"/>
  <c r="G29" i="8"/>
  <c r="G54" i="6"/>
  <c r="K74" i="6" s="1"/>
  <c r="G29" i="9"/>
  <c r="I13" i="3"/>
  <c r="G29" i="10"/>
  <c r="G30" i="7"/>
  <c r="K50" i="7" s="1"/>
  <c r="G30" i="6"/>
  <c r="K50" i="6" s="1"/>
  <c r="G6" i="9"/>
  <c r="G80" i="9"/>
  <c r="G52" i="9"/>
  <c r="G52" i="8"/>
  <c r="G80" i="8"/>
  <c r="G6" i="8"/>
  <c r="G80" i="10"/>
  <c r="G6" i="10"/>
  <c r="G52" i="10"/>
  <c r="G54" i="7"/>
  <c r="K74" i="7" s="1"/>
  <c r="G6" i="7"/>
  <c r="K26" i="7" s="1"/>
  <c r="G83" i="7"/>
  <c r="G6" i="6"/>
  <c r="K26" i="6" s="1"/>
  <c r="G83" i="6"/>
  <c r="G54" i="5"/>
  <c r="G83" i="5"/>
  <c r="G19" i="3"/>
  <c r="I16" i="3"/>
  <c r="I14" i="3"/>
  <c r="I18" i="3"/>
  <c r="I15" i="3"/>
  <c r="I17" i="3"/>
  <c r="K73" i="5" l="1"/>
  <c r="K74" i="5"/>
  <c r="K69" i="10"/>
  <c r="K68" i="10"/>
  <c r="K45" i="10"/>
  <c r="K46" i="10"/>
  <c r="K21" i="10"/>
  <c r="K22" i="10"/>
  <c r="K65" i="9"/>
  <c r="K69" i="9"/>
  <c r="K68" i="9"/>
  <c r="K46" i="9"/>
  <c r="K47" i="9"/>
  <c r="K24" i="9"/>
  <c r="K23" i="9"/>
  <c r="K70" i="8"/>
  <c r="K69" i="8"/>
  <c r="K46" i="8"/>
  <c r="K45" i="8"/>
  <c r="K23" i="8"/>
  <c r="K22" i="8"/>
  <c r="K73" i="7"/>
  <c r="K72" i="7"/>
  <c r="K49" i="7"/>
  <c r="K48" i="7"/>
  <c r="K24" i="7"/>
  <c r="K25" i="7"/>
  <c r="K72" i="6"/>
  <c r="K73" i="6"/>
  <c r="K71" i="6"/>
  <c r="K35" i="6"/>
  <c r="K48" i="6"/>
  <c r="K49" i="6"/>
  <c r="K24" i="6"/>
  <c r="K25" i="6"/>
  <c r="K70" i="5"/>
  <c r="K49" i="5"/>
  <c r="K44" i="5"/>
  <c r="K87" i="6"/>
  <c r="K84" i="6"/>
  <c r="K86" i="6"/>
  <c r="K85" i="6"/>
  <c r="K82" i="10"/>
  <c r="K83" i="10"/>
  <c r="K81" i="10"/>
  <c r="K85" i="7"/>
  <c r="K84" i="7"/>
  <c r="K86" i="7"/>
  <c r="K83" i="9"/>
  <c r="K81" i="9"/>
  <c r="K82" i="9"/>
  <c r="K34" i="8"/>
  <c r="K42" i="8"/>
  <c r="K82" i="8"/>
  <c r="K81" i="8"/>
  <c r="K83" i="8"/>
  <c r="K70" i="7"/>
  <c r="K68" i="7"/>
  <c r="K71" i="7"/>
  <c r="K69" i="7"/>
  <c r="K47" i="7"/>
  <c r="K23" i="6"/>
  <c r="K22" i="6"/>
  <c r="K43" i="6"/>
  <c r="K45" i="6"/>
  <c r="K46" i="6"/>
  <c r="K47" i="6"/>
  <c r="K43" i="5"/>
  <c r="K41" i="5"/>
  <c r="K80" i="5"/>
  <c r="H78" i="5"/>
  <c r="K42" i="5"/>
  <c r="K46" i="5"/>
  <c r="K39" i="5"/>
  <c r="K47" i="5"/>
  <c r="K37" i="5"/>
  <c r="K45" i="5"/>
  <c r="K38" i="5"/>
  <c r="K48" i="5"/>
  <c r="K57" i="10"/>
  <c r="K65" i="10"/>
  <c r="K34" i="10"/>
  <c r="K42" i="10"/>
  <c r="K11" i="10"/>
  <c r="K19" i="10"/>
  <c r="K58" i="9"/>
  <c r="K57" i="9"/>
  <c r="K34" i="9"/>
  <c r="K42" i="9"/>
  <c r="K11" i="9"/>
  <c r="K19" i="9"/>
  <c r="K57" i="8"/>
  <c r="K65" i="8"/>
  <c r="K11" i="8"/>
  <c r="K19" i="8"/>
  <c r="K59" i="7"/>
  <c r="K67" i="7"/>
  <c r="K35" i="7"/>
  <c r="K43" i="7"/>
  <c r="K11" i="7"/>
  <c r="K19" i="7"/>
  <c r="K59" i="6"/>
  <c r="K67" i="6"/>
  <c r="K11" i="6"/>
  <c r="K19" i="6"/>
  <c r="K59" i="5"/>
  <c r="K67" i="5"/>
  <c r="K32" i="5"/>
  <c r="K35" i="5"/>
  <c r="H30" i="5"/>
  <c r="K40" i="5"/>
  <c r="K31" i="5"/>
  <c r="G87" i="9"/>
  <c r="G88" i="9" s="1"/>
  <c r="K87" i="9"/>
  <c r="G90" i="6"/>
  <c r="G91" i="6" s="1"/>
  <c r="K90" i="6"/>
  <c r="G90" i="7"/>
  <c r="G91" i="7" s="1"/>
  <c r="K90" i="7"/>
  <c r="G87" i="10"/>
  <c r="G88" i="10" s="1"/>
  <c r="K87" i="10"/>
  <c r="K36" i="5"/>
  <c r="K34" i="5"/>
  <c r="K79" i="4"/>
  <c r="K80" i="4"/>
  <c r="G87" i="8"/>
  <c r="G88" i="8" s="1"/>
  <c r="K87" i="8"/>
  <c r="K33" i="5"/>
  <c r="K84" i="5"/>
  <c r="K85" i="5"/>
  <c r="K86" i="5"/>
  <c r="K87" i="5"/>
  <c r="H78" i="4"/>
  <c r="F25" i="3"/>
  <c r="H25" i="3" s="1"/>
  <c r="K81" i="6"/>
  <c r="K78" i="8"/>
  <c r="K81" i="7"/>
  <c r="K78" i="10"/>
  <c r="K78" i="9"/>
  <c r="K64" i="7"/>
  <c r="K61" i="7"/>
  <c r="K66" i="7"/>
  <c r="K65" i="7"/>
  <c r="K63" i="7"/>
  <c r="K62" i="7"/>
  <c r="K36" i="7"/>
  <c r="K42" i="7"/>
  <c r="K40" i="7"/>
  <c r="K38" i="7"/>
  <c r="K37" i="7"/>
  <c r="K41" i="7"/>
  <c r="K33" i="7"/>
  <c r="K44" i="7"/>
  <c r="K39" i="7"/>
  <c r="K34" i="7"/>
  <c r="K7" i="7"/>
  <c r="K15" i="7"/>
  <c r="K16" i="7"/>
  <c r="K13" i="7"/>
  <c r="K14" i="7"/>
  <c r="K10" i="7"/>
  <c r="K12" i="7"/>
  <c r="K14" i="8"/>
  <c r="K15" i="8"/>
  <c r="K16" i="8"/>
  <c r="K13" i="8"/>
  <c r="K12" i="8"/>
  <c r="K10" i="8"/>
  <c r="K10" i="9"/>
  <c r="K15" i="9"/>
  <c r="K12" i="9"/>
  <c r="K14" i="9"/>
  <c r="K13" i="9"/>
  <c r="K9" i="9"/>
  <c r="K33" i="9"/>
  <c r="K38" i="9"/>
  <c r="K35" i="9"/>
  <c r="K39" i="9"/>
  <c r="K36" i="9"/>
  <c r="K40" i="9"/>
  <c r="K37" i="9"/>
  <c r="K32" i="9"/>
  <c r="K60" i="9"/>
  <c r="K61" i="9"/>
  <c r="K59" i="9"/>
  <c r="K56" i="9"/>
  <c r="K55" i="9"/>
  <c r="K59" i="10"/>
  <c r="K63" i="10"/>
  <c r="K70" i="10"/>
  <c r="K58" i="10"/>
  <c r="K61" i="10"/>
  <c r="K60" i="10"/>
  <c r="K67" i="10"/>
  <c r="K66" i="10"/>
  <c r="K56" i="10"/>
  <c r="K64" i="10"/>
  <c r="K62" i="10"/>
  <c r="K55" i="10"/>
  <c r="K33" i="10"/>
  <c r="K43" i="10"/>
  <c r="K38" i="10"/>
  <c r="K35" i="10"/>
  <c r="K39" i="10"/>
  <c r="K44" i="10"/>
  <c r="K36" i="10"/>
  <c r="K41" i="10"/>
  <c r="K47" i="10"/>
  <c r="K31" i="10"/>
  <c r="K32" i="10"/>
  <c r="K40" i="10"/>
  <c r="K37" i="10"/>
  <c r="K12" i="10"/>
  <c r="K16" i="10"/>
  <c r="K23" i="10"/>
  <c r="K13" i="10"/>
  <c r="K17" i="10"/>
  <c r="K24" i="10"/>
  <c r="K25" i="10"/>
  <c r="K14" i="10"/>
  <c r="K20" i="10"/>
  <c r="K10" i="10"/>
  <c r="K15" i="10"/>
  <c r="K18" i="10"/>
  <c r="K9" i="10"/>
  <c r="K55" i="8"/>
  <c r="K60" i="8"/>
  <c r="K64" i="8"/>
  <c r="K63" i="8"/>
  <c r="K68" i="8"/>
  <c r="K59" i="8"/>
  <c r="K66" i="8"/>
  <c r="K62" i="8"/>
  <c r="K58" i="8"/>
  <c r="K61" i="8"/>
  <c r="K67" i="8"/>
  <c r="K56" i="8"/>
  <c r="K32" i="8"/>
  <c r="K47" i="8"/>
  <c r="K48" i="8"/>
  <c r="K40" i="8"/>
  <c r="K41" i="8"/>
  <c r="K36" i="8"/>
  <c r="K37" i="8"/>
  <c r="K38" i="8"/>
  <c r="K43" i="8"/>
  <c r="K44" i="8"/>
  <c r="K35" i="8"/>
  <c r="K33" i="8"/>
  <c r="K39" i="8"/>
  <c r="K60" i="6"/>
  <c r="K64" i="6"/>
  <c r="K69" i="6"/>
  <c r="K61" i="6"/>
  <c r="K65" i="6"/>
  <c r="K70" i="6"/>
  <c r="K66" i="6"/>
  <c r="K62" i="6"/>
  <c r="K63" i="6"/>
  <c r="K68" i="6"/>
  <c r="K44" i="6"/>
  <c r="K39" i="6"/>
  <c r="K40" i="6"/>
  <c r="K41" i="6"/>
  <c r="K42" i="6"/>
  <c r="K38" i="6"/>
  <c r="K37" i="6"/>
  <c r="K18" i="6"/>
  <c r="K20" i="6"/>
  <c r="K17" i="6"/>
  <c r="K21" i="6"/>
  <c r="K16" i="6"/>
  <c r="K66" i="5"/>
  <c r="K72" i="5"/>
  <c r="K68" i="5"/>
  <c r="K71" i="5"/>
  <c r="K69" i="5"/>
  <c r="K65" i="5"/>
  <c r="K64" i="5"/>
  <c r="I19" i="3"/>
  <c r="K63" i="5"/>
  <c r="K58" i="5"/>
  <c r="K45" i="9"/>
  <c r="K70" i="9"/>
  <c r="K31" i="7"/>
  <c r="O19" i="3"/>
  <c r="K49" i="8"/>
  <c r="K9" i="6"/>
  <c r="K14" i="6"/>
  <c r="K10" i="6"/>
  <c r="K15" i="6"/>
  <c r="K8" i="6"/>
  <c r="K12" i="6"/>
  <c r="K13" i="6"/>
  <c r="K87" i="7"/>
  <c r="K71" i="8"/>
  <c r="K54" i="8"/>
  <c r="K57" i="6"/>
  <c r="K58" i="6"/>
  <c r="K56" i="6"/>
  <c r="K84" i="8"/>
  <c r="K36" i="6"/>
  <c r="K33" i="6"/>
  <c r="K34" i="6"/>
  <c r="H54" i="5"/>
  <c r="K60" i="5"/>
  <c r="K57" i="5"/>
  <c r="K56" i="5"/>
  <c r="K61" i="5"/>
  <c r="K62" i="5"/>
  <c r="K84" i="9"/>
  <c r="K84" i="10"/>
  <c r="K71" i="10"/>
  <c r="K54" i="10"/>
  <c r="K30" i="10"/>
  <c r="K48" i="10"/>
  <c r="K8" i="10"/>
  <c r="K67" i="9"/>
  <c r="K71" i="9"/>
  <c r="K64" i="9"/>
  <c r="K63" i="9"/>
  <c r="K62" i="9"/>
  <c r="K54" i="9"/>
  <c r="K66" i="9"/>
  <c r="K48" i="9"/>
  <c r="K44" i="9"/>
  <c r="K43" i="9"/>
  <c r="K31" i="9"/>
  <c r="K41" i="9"/>
  <c r="K22" i="9"/>
  <c r="K21" i="9"/>
  <c r="K25" i="9"/>
  <c r="K17" i="9"/>
  <c r="K20" i="9"/>
  <c r="K16" i="9"/>
  <c r="K8" i="9"/>
  <c r="K18" i="9"/>
  <c r="K30" i="9"/>
  <c r="K49" i="9"/>
  <c r="H29" i="9"/>
  <c r="K30" i="8"/>
  <c r="K31" i="8"/>
  <c r="K25" i="8"/>
  <c r="K24" i="8"/>
  <c r="K21" i="8"/>
  <c r="H29" i="8"/>
  <c r="K17" i="7"/>
  <c r="K22" i="7"/>
  <c r="K8" i="7"/>
  <c r="K18" i="7"/>
  <c r="K23" i="7"/>
  <c r="K9" i="7"/>
  <c r="K20" i="7"/>
  <c r="K21" i="7"/>
  <c r="K56" i="7"/>
  <c r="K58" i="7"/>
  <c r="K57" i="7"/>
  <c r="K75" i="7"/>
  <c r="K60" i="7"/>
  <c r="K45" i="7"/>
  <c r="K46" i="7"/>
  <c r="K51" i="7"/>
  <c r="K32" i="7"/>
  <c r="K27" i="7"/>
  <c r="K49" i="10"/>
  <c r="H29" i="10"/>
  <c r="H83" i="5"/>
  <c r="K51" i="5"/>
  <c r="K51" i="6"/>
  <c r="K32" i="6"/>
  <c r="H30" i="6"/>
  <c r="H30" i="7"/>
  <c r="H6" i="10"/>
  <c r="K7" i="10"/>
  <c r="K26" i="10"/>
  <c r="H80" i="10"/>
  <c r="H80" i="8"/>
  <c r="K7" i="9"/>
  <c r="H6" i="9"/>
  <c r="K26" i="9"/>
  <c r="H52" i="10"/>
  <c r="K72" i="10"/>
  <c r="K53" i="10"/>
  <c r="H80" i="9"/>
  <c r="K20" i="8"/>
  <c r="K9" i="8"/>
  <c r="K8" i="8"/>
  <c r="K7" i="8"/>
  <c r="K26" i="8"/>
  <c r="H6" i="8"/>
  <c r="K17" i="8"/>
  <c r="K18" i="8"/>
  <c r="K72" i="8"/>
  <c r="H52" i="8"/>
  <c r="K53" i="8"/>
  <c r="H52" i="9"/>
  <c r="K72" i="9"/>
  <c r="K53" i="9"/>
  <c r="H83" i="6"/>
  <c r="H83" i="7"/>
  <c r="H54" i="6"/>
  <c r="K75" i="6"/>
  <c r="K55" i="6"/>
  <c r="H54" i="7"/>
  <c r="K55" i="7"/>
  <c r="K27" i="6"/>
  <c r="H6" i="6"/>
  <c r="K7" i="6"/>
  <c r="H6" i="7"/>
  <c r="K75" i="5"/>
  <c r="K55" i="5"/>
  <c r="H89" i="9" l="1"/>
  <c r="H92" i="7"/>
  <c r="H92" i="6"/>
  <c r="H89" i="10"/>
  <c r="H89" i="8"/>
  <c r="K19" i="3"/>
  <c r="K50" i="10"/>
  <c r="K73" i="8"/>
  <c r="K85" i="8"/>
  <c r="K50" i="8"/>
  <c r="K88" i="5"/>
  <c r="K50" i="9"/>
  <c r="K76" i="6"/>
  <c r="K52" i="7"/>
  <c r="K85" i="9"/>
  <c r="K52" i="6"/>
  <c r="K27" i="10"/>
  <c r="K73" i="9"/>
  <c r="K27" i="8"/>
  <c r="K85" i="10"/>
  <c r="K73" i="10"/>
  <c r="K27" i="9"/>
  <c r="K76" i="7"/>
  <c r="K28" i="7"/>
  <c r="K88" i="7"/>
  <c r="K88" i="6"/>
  <c r="K28" i="6"/>
  <c r="G6" i="5" l="1"/>
  <c r="K23" i="5" l="1"/>
  <c r="K26" i="5"/>
  <c r="K19" i="5"/>
  <c r="K25" i="5"/>
  <c r="K90" i="5"/>
  <c r="K11" i="5"/>
  <c r="G90" i="5"/>
  <c r="G91" i="5" s="1"/>
  <c r="K22" i="5"/>
  <c r="K20" i="5"/>
  <c r="K21" i="5"/>
  <c r="K17" i="5"/>
  <c r="K24" i="5"/>
  <c r="K18" i="5"/>
  <c r="K27" i="5"/>
  <c r="K52" i="5"/>
  <c r="K76" i="5"/>
  <c r="K12" i="5"/>
  <c r="K16" i="5"/>
  <c r="K14" i="5"/>
  <c r="K10" i="5"/>
  <c r="K15" i="5"/>
  <c r="K8" i="5"/>
  <c r="K13" i="5"/>
  <c r="K9" i="5"/>
  <c r="K7" i="5"/>
  <c r="H6" i="5"/>
  <c r="H92" i="5" s="1"/>
  <c r="K28" i="5" l="1"/>
  <c r="G30" i="4"/>
  <c r="K50" i="4" s="1"/>
  <c r="G6" i="4"/>
  <c r="H19" i="3"/>
  <c r="G83" i="4"/>
  <c r="K24" i="4" l="1"/>
  <c r="K26" i="4"/>
  <c r="K45" i="4"/>
  <c r="K46" i="4"/>
  <c r="K19" i="4"/>
  <c r="K25" i="4"/>
  <c r="J12" i="3"/>
  <c r="J13" i="3"/>
  <c r="J16" i="3"/>
  <c r="J17" i="3"/>
  <c r="J14" i="3"/>
  <c r="J15" i="3"/>
  <c r="J18" i="3"/>
  <c r="J19" i="3"/>
  <c r="K35" i="4"/>
  <c r="K43" i="4"/>
  <c r="K11" i="4"/>
  <c r="K87" i="4"/>
  <c r="K85" i="4"/>
  <c r="K86" i="4"/>
  <c r="K84" i="4"/>
  <c r="K88" i="4"/>
  <c r="K47" i="4"/>
  <c r="K36" i="4"/>
  <c r="K40" i="4"/>
  <c r="K39" i="4"/>
  <c r="K33" i="4"/>
  <c r="K37" i="4"/>
  <c r="K41" i="4"/>
  <c r="K49" i="4"/>
  <c r="K32" i="4"/>
  <c r="K38" i="4"/>
  <c r="K48" i="4"/>
  <c r="K44" i="4"/>
  <c r="K34" i="4"/>
  <c r="K42" i="4"/>
  <c r="K14" i="4"/>
  <c r="K18" i="4"/>
  <c r="K23" i="4"/>
  <c r="K9" i="4"/>
  <c r="K10" i="4"/>
  <c r="K15" i="4"/>
  <c r="K20" i="4"/>
  <c r="K12" i="4"/>
  <c r="K16" i="4"/>
  <c r="K21" i="4"/>
  <c r="K8" i="4"/>
  <c r="K22" i="4"/>
  <c r="K13" i="4"/>
  <c r="K17" i="4"/>
  <c r="F22" i="3"/>
  <c r="H22" i="3" s="1"/>
  <c r="K27" i="4"/>
  <c r="H6" i="4"/>
  <c r="F26" i="3"/>
  <c r="H83" i="4"/>
  <c r="K51" i="4"/>
  <c r="H30" i="4"/>
  <c r="F23" i="3"/>
  <c r="K31" i="4"/>
  <c r="G54" i="4"/>
  <c r="K7" i="4"/>
  <c r="K68" i="4" l="1"/>
  <c r="K74" i="4"/>
  <c r="K90" i="4"/>
  <c r="K73" i="4"/>
  <c r="K28" i="4"/>
  <c r="K59" i="4"/>
  <c r="K67" i="4"/>
  <c r="K81" i="4"/>
  <c r="K56" i="4"/>
  <c r="G90" i="4"/>
  <c r="G91" i="4" s="1"/>
  <c r="K71" i="4"/>
  <c r="K63" i="4"/>
  <c r="K69" i="4"/>
  <c r="K65" i="4"/>
  <c r="K60" i="4"/>
  <c r="K64" i="4"/>
  <c r="K70" i="4"/>
  <c r="K61" i="4"/>
  <c r="K62" i="4"/>
  <c r="K66" i="4"/>
  <c r="K72" i="4"/>
  <c r="K58" i="4"/>
  <c r="K52" i="4"/>
  <c r="H26" i="3"/>
  <c r="H23" i="3"/>
  <c r="F24" i="3"/>
  <c r="F29" i="3" s="1"/>
  <c r="I25" i="3" s="1"/>
  <c r="K75" i="4"/>
  <c r="K55" i="4"/>
  <c r="K76" i="4" s="1"/>
  <c r="H54" i="4"/>
  <c r="H92" i="4" s="1"/>
  <c r="K57" i="4"/>
  <c r="I22" i="3" l="1"/>
  <c r="I26" i="3"/>
  <c r="I23" i="3"/>
  <c r="H24" i="3"/>
  <c r="H29" i="3" s="1"/>
  <c r="J25" i="3" s="1"/>
  <c r="I24" i="3"/>
  <c r="J22" i="3" l="1"/>
  <c r="J26" i="3"/>
  <c r="J23" i="3"/>
  <c r="J24" i="3"/>
  <c r="I29" i="3"/>
  <c r="J29" i="3" l="1"/>
</calcChain>
</file>

<file path=xl/sharedStrings.xml><?xml version="1.0" encoding="utf-8"?>
<sst xmlns="http://schemas.openxmlformats.org/spreadsheetml/2006/main" count="629" uniqueCount="105">
  <si>
    <t>Hours</t>
  </si>
  <si>
    <t>Cost</t>
  </si>
  <si>
    <t>FEE</t>
  </si>
  <si>
    <t>PHASE FEE</t>
  </si>
  <si>
    <t>PROJECT SUMMARY (NOTE:FEES AND COST SHOWN DO NOT INCLUDE ENGINEERING)</t>
  </si>
  <si>
    <t>COST</t>
  </si>
  <si>
    <t>PROFIT</t>
  </si>
  <si>
    <t>Updated:</t>
  </si>
  <si>
    <t>Fee based on a Construction Cost of:</t>
  </si>
  <si>
    <t>hr/wk</t>
  </si>
  <si>
    <t>Phase Duration in Weeks</t>
  </si>
  <si>
    <t>Projected Engineering Fees</t>
  </si>
  <si>
    <t>Architectural / Interior Design Fees</t>
  </si>
  <si>
    <t>Principal 1</t>
  </si>
  <si>
    <t>Principal 2</t>
  </si>
  <si>
    <t>Department %</t>
  </si>
  <si>
    <t>Fee Less % Profit</t>
  </si>
  <si>
    <t>FEE LESS  PROFIT</t>
  </si>
  <si>
    <t>COMPLETION DATE</t>
  </si>
  <si>
    <t>Interior Designer</t>
  </si>
  <si>
    <t>FEE LESS PROFIT</t>
  </si>
  <si>
    <t>START DATE</t>
  </si>
  <si>
    <t>Approval</t>
  </si>
  <si>
    <t>Warranty</t>
  </si>
  <si>
    <t>PRINCIPAL IN CHARGE:</t>
  </si>
  <si>
    <t>INTERIORS:</t>
  </si>
  <si>
    <t>Department</t>
  </si>
  <si>
    <t>Fee</t>
  </si>
  <si>
    <t>Profit</t>
  </si>
  <si>
    <t xml:space="preserve"> Fee %</t>
  </si>
  <si>
    <t>Profit %</t>
  </si>
  <si>
    <t>Total</t>
  </si>
  <si>
    <t>Project Team</t>
  </si>
  <si>
    <t>Programming</t>
  </si>
  <si>
    <t>Schematic Design</t>
  </si>
  <si>
    <t>Design Development</t>
  </si>
  <si>
    <t>Construction Documents</t>
  </si>
  <si>
    <t>Bidding &amp; Negotiations</t>
  </si>
  <si>
    <t>Construction Administration</t>
  </si>
  <si>
    <t>Budget</t>
  </si>
  <si>
    <t>Total Fee</t>
  </si>
  <si>
    <t>Consultants</t>
  </si>
  <si>
    <t>Add Svcs #01</t>
  </si>
  <si>
    <t>NAME</t>
  </si>
  <si>
    <t>NAMES</t>
  </si>
  <si>
    <t>Or if lump sum, input the fee</t>
  </si>
  <si>
    <t xml:space="preserve">Structural </t>
  </si>
  <si>
    <t>Mech/Plumb</t>
  </si>
  <si>
    <t>Elec</t>
  </si>
  <si>
    <t>Civil</t>
  </si>
  <si>
    <t>Landscape</t>
  </si>
  <si>
    <t xml:space="preserve">If fees are known, they go here and can be totaled below in the consultant area </t>
  </si>
  <si>
    <t>PERSONNEL % OF FEE PER DEPT</t>
  </si>
  <si>
    <t>TOTALS</t>
  </si>
  <si>
    <t>Detail</t>
  </si>
  <si>
    <t>Input actual fees negotiated in the yellow cell for each consultant</t>
  </si>
  <si>
    <t>Amount</t>
  </si>
  <si>
    <t>Add Services</t>
  </si>
  <si>
    <t>Principal 3</t>
  </si>
  <si>
    <t>Dept Name 1</t>
  </si>
  <si>
    <t>Dept Name 2</t>
  </si>
  <si>
    <t>Dept Name 3</t>
  </si>
  <si>
    <t>Misc</t>
  </si>
  <si>
    <t>Office Manager</t>
  </si>
  <si>
    <t>Mechanical Engineer</t>
  </si>
  <si>
    <t>Mechanical Engineering</t>
  </si>
  <si>
    <t>phase start</t>
  </si>
  <si>
    <t>phase finish</t>
  </si>
  <si>
    <t># of days</t>
  </si>
  <si>
    <t>firm name</t>
  </si>
  <si>
    <t>Add Svcs #02</t>
  </si>
  <si>
    <t>Add Svcs #03</t>
  </si>
  <si>
    <t>Add Svcs #04</t>
  </si>
  <si>
    <t>Add Svcs #05</t>
  </si>
  <si>
    <t>Discipline</t>
  </si>
  <si>
    <t>Expenses</t>
  </si>
  <si>
    <t>(Printing/Mileage/etc.)</t>
  </si>
  <si>
    <t>CONSULTANT FEES</t>
  </si>
  <si>
    <t>FEE BREAKDOWN</t>
  </si>
  <si>
    <r>
      <t xml:space="preserve">Project - </t>
    </r>
    <r>
      <rPr>
        <b/>
        <sz val="16"/>
        <color rgb="FFFF0000"/>
        <rFont val="Open Sans"/>
        <family val="2"/>
      </rPr>
      <t>PROJECT NUMBER  PROJECT NAME</t>
    </r>
  </si>
  <si>
    <t>GRACE FEE %</t>
  </si>
  <si>
    <t>Profit of Grace fee</t>
  </si>
  <si>
    <t>ARCHITECTURE:</t>
  </si>
  <si>
    <t>QA/QC Process Information:</t>
  </si>
  <si>
    <t>QA/QC - Milo</t>
  </si>
  <si>
    <t>GRACE</t>
  </si>
  <si>
    <t>Senior Project Manager</t>
  </si>
  <si>
    <t>Senior Architect</t>
  </si>
  <si>
    <t>Project Manager</t>
  </si>
  <si>
    <t>Architect</t>
  </si>
  <si>
    <t>Senior Design Professional (Architecture)</t>
  </si>
  <si>
    <t>Design Professional (Architecture)</t>
  </si>
  <si>
    <t>Design Intern (Architecture)</t>
  </si>
  <si>
    <t>Senior Interior Designer Project Manager</t>
  </si>
  <si>
    <t xml:space="preserve">Senior Interior Designer  </t>
  </si>
  <si>
    <t>Interior Project Manager</t>
  </si>
  <si>
    <t>Design Professional (Interiors)</t>
  </si>
  <si>
    <t>Design Intern (Interiors)</t>
  </si>
  <si>
    <t>BIM Manager</t>
  </si>
  <si>
    <t>Director of VDC</t>
  </si>
  <si>
    <t>Administrative</t>
  </si>
  <si>
    <t>Design Professional (Engineering)</t>
  </si>
  <si>
    <t>CK</t>
  </si>
  <si>
    <t>QC Peer Reviewer</t>
  </si>
  <si>
    <t>Update Cost cell based on Reviewer's Staff 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</si>
</sst>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&quot;$&quot;#,##0"/>
    <numFmt numFmtId="166" formatCode="0.0000%"/>
    <numFmt numFmtId="167" formatCode="[$-F800]dddd\,\ mmmm\ dd\,\ yyyy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u val="singleAccounting"/>
      <sz val="11"/>
      <color theme="1"/>
      <name val="Arial"/>
      <family val="2"/>
    </font>
    <font>
      <u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color theme="1"/>
      <name val="Open Sans"/>
      <family val="2"/>
    </font>
    <font>
      <sz val="11"/>
      <color theme="1"/>
      <name val="Open Sans"/>
      <family val="2"/>
    </font>
    <font>
      <b/>
      <sz val="16"/>
      <color rgb="FFFF0000"/>
      <name val="Open Sans"/>
      <family val="2"/>
    </font>
    <font>
      <b/>
      <sz val="11"/>
      <color theme="1"/>
      <name val="Open Sans"/>
      <family val="2"/>
    </font>
    <font>
      <b/>
      <sz val="11"/>
      <name val="Open Sans"/>
      <family val="2"/>
    </font>
    <font>
      <sz val="11"/>
      <color rgb="FFFF0000"/>
      <name val="Open Sans"/>
      <family val="2"/>
    </font>
    <font>
      <b/>
      <u/>
      <sz val="11"/>
      <color theme="1"/>
      <name val="Open Sans"/>
      <family val="2"/>
    </font>
    <font>
      <u/>
      <sz val="9"/>
      <color theme="1"/>
      <name val="Open Sans"/>
      <family val="2"/>
    </font>
    <font>
      <sz val="9"/>
      <name val="Open Sans"/>
      <family val="2"/>
    </font>
    <font>
      <b/>
      <sz val="9"/>
      <color theme="1"/>
      <name val="Open Sans"/>
      <family val="2"/>
    </font>
    <font>
      <sz val="11"/>
      <name val="Open Sans"/>
      <family val="2"/>
    </font>
    <font>
      <sz val="11"/>
      <color theme="9" tint="-0.249977111117893"/>
      <name val="Open Sans"/>
      <family val="2"/>
    </font>
    <font>
      <sz val="14"/>
      <color rgb="FFFF0000"/>
      <name val="Open Sans"/>
      <family val="2"/>
    </font>
    <font>
      <b/>
      <sz val="10"/>
      <name val="Open Sans"/>
      <family val="2"/>
    </font>
    <font>
      <sz val="10"/>
      <name val="Open Sans"/>
      <family val="2"/>
    </font>
    <font>
      <sz val="10"/>
      <color rgb="FFFF0000"/>
      <name val="Open Sans"/>
      <family val="2"/>
    </font>
    <font>
      <u/>
      <sz val="11"/>
      <color theme="10"/>
      <name val="Calibri"/>
      <family val="2"/>
      <scheme val="minor"/>
    </font>
    <font>
      <u/>
      <sz val="14"/>
      <color rgb="FF00B0F0"/>
      <name val="Calibri"/>
      <family val="2"/>
      <scheme val="minor"/>
    </font>
    <font>
      <i/>
      <sz val="11"/>
      <color theme="1"/>
      <name val="Open Sans"/>
      <family val="2"/>
    </font>
    <font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>
      <alignment wrapText="1"/>
    </xf>
    <xf numFmtId="43" fontId="2" fillId="0" borderId="0" applyFont="0" applyFill="0" applyBorder="0" applyAlignment="0" applyProtection="0">
      <alignment wrapText="1"/>
    </xf>
    <xf numFmtId="44" fontId="2" fillId="0" borderId="0" applyFont="0" applyFill="0" applyBorder="0" applyAlignment="0" applyProtection="0">
      <alignment wrapText="1"/>
    </xf>
    <xf numFmtId="9" fontId="2" fillId="0" borderId="0" applyFont="0" applyFill="0" applyBorder="0" applyAlignment="0" applyProtection="0">
      <alignment wrapText="1"/>
    </xf>
    <xf numFmtId="0" fontId="26" fillId="0" borderId="0" applyNumberFormat="0" applyFill="0" applyBorder="0" applyAlignment="0" applyProtection="0"/>
  </cellStyleXfs>
  <cellXfs count="218">
    <xf numFmtId="0" fontId="0" fillId="0" borderId="0" xfId="0"/>
    <xf numFmtId="0" fontId="3" fillId="0" borderId="0" xfId="0" applyFont="1"/>
    <xf numFmtId="0" fontId="3" fillId="0" borderId="2" xfId="0" applyFont="1" applyBorder="1"/>
    <xf numFmtId="44" fontId="3" fillId="0" borderId="2" xfId="1" applyFont="1" applyBorder="1" applyProtection="1"/>
    <xf numFmtId="0" fontId="4" fillId="0" borderId="0" xfId="0" applyFont="1"/>
    <xf numFmtId="44" fontId="3" fillId="0" borderId="0" xfId="0" applyNumberFormat="1" applyFont="1"/>
    <xf numFmtId="9" fontId="3" fillId="0" borderId="0" xfId="2" applyFont="1" applyFill="1"/>
    <xf numFmtId="0" fontId="3" fillId="0" borderId="1" xfId="0" applyFont="1" applyBorder="1"/>
    <xf numFmtId="0" fontId="3" fillId="0" borderId="11" xfId="0" applyFont="1" applyBorder="1"/>
    <xf numFmtId="9" fontId="3" fillId="0" borderId="2" xfId="2" applyFont="1" applyFill="1" applyBorder="1" applyProtection="1"/>
    <xf numFmtId="44" fontId="3" fillId="0" borderId="8" xfId="1" applyFont="1" applyBorder="1" applyAlignment="1">
      <alignment horizontal="center"/>
    </xf>
    <xf numFmtId="44" fontId="3" fillId="4" borderId="8" xfId="0" applyNumberFormat="1" applyFont="1" applyFill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9" fontId="3" fillId="0" borderId="9" xfId="2" applyFont="1" applyBorder="1" applyAlignment="1">
      <alignment horizontal="center" wrapText="1"/>
    </xf>
    <xf numFmtId="0" fontId="3" fillId="0" borderId="10" xfId="0" applyFont="1" applyBorder="1"/>
    <xf numFmtId="44" fontId="3" fillId="0" borderId="11" xfId="1" applyFont="1" applyBorder="1" applyProtection="1"/>
    <xf numFmtId="9" fontId="3" fillId="0" borderId="15" xfId="2" applyFont="1" applyFill="1" applyBorder="1" applyProtection="1"/>
    <xf numFmtId="44" fontId="3" fillId="0" borderId="15" xfId="1" applyFont="1" applyBorder="1" applyAlignment="1"/>
    <xf numFmtId="0" fontId="3" fillId="0" borderId="16" xfId="0" applyFont="1" applyBorder="1"/>
    <xf numFmtId="9" fontId="3" fillId="0" borderId="12" xfId="2" applyFont="1" applyBorder="1"/>
    <xf numFmtId="0" fontId="3" fillId="0" borderId="13" xfId="0" applyFont="1" applyBorder="1"/>
    <xf numFmtId="0" fontId="4" fillId="3" borderId="7" xfId="0" applyFont="1" applyFill="1" applyBorder="1" applyAlignment="1">
      <alignment horizontal="center"/>
    </xf>
    <xf numFmtId="0" fontId="4" fillId="0" borderId="7" xfId="0" applyFont="1" applyBorder="1"/>
    <xf numFmtId="44" fontId="4" fillId="0" borderId="7" xfId="1" applyFont="1" applyBorder="1" applyProtection="1"/>
    <xf numFmtId="9" fontId="4" fillId="0" borderId="7" xfId="2" applyFont="1" applyFill="1" applyBorder="1" applyProtection="1"/>
    <xf numFmtId="44" fontId="4" fillId="0" borderId="7" xfId="1" applyFont="1" applyBorder="1"/>
    <xf numFmtId="44" fontId="4" fillId="4" borderId="7" xfId="0" applyNumberFormat="1" applyFont="1" applyFill="1" applyBorder="1"/>
    <xf numFmtId="44" fontId="4" fillId="0" borderId="7" xfId="0" applyNumberFormat="1" applyFont="1" applyBorder="1"/>
    <xf numFmtId="0" fontId="3" fillId="0" borderId="7" xfId="0" applyFont="1" applyBorder="1"/>
    <xf numFmtId="9" fontId="3" fillId="0" borderId="14" xfId="2" applyFont="1" applyBorder="1"/>
    <xf numFmtId="1" fontId="3" fillId="3" borderId="7" xfId="0" applyNumberFormat="1" applyFont="1" applyFill="1" applyBorder="1" applyAlignment="1">
      <alignment horizontal="center"/>
    </xf>
    <xf numFmtId="44" fontId="3" fillId="0" borderId="7" xfId="1" applyFont="1" applyBorder="1" applyProtection="1"/>
    <xf numFmtId="9" fontId="3" fillId="0" borderId="7" xfId="2" applyFont="1" applyFill="1" applyBorder="1" applyProtection="1"/>
    <xf numFmtId="44" fontId="3" fillId="0" borderId="7" xfId="1" applyFont="1" applyBorder="1"/>
    <xf numFmtId="164" fontId="3" fillId="0" borderId="14" xfId="2" applyNumberFormat="1" applyFont="1" applyBorder="1"/>
    <xf numFmtId="44" fontId="5" fillId="0" borderId="7" xfId="1" applyFont="1" applyBorder="1"/>
    <xf numFmtId="164" fontId="6" fillId="0" borderId="14" xfId="2" applyNumberFormat="1" applyFont="1" applyBorder="1"/>
    <xf numFmtId="0" fontId="3" fillId="3" borderId="7" xfId="0" applyFont="1" applyFill="1" applyBorder="1" applyAlignment="1">
      <alignment horizontal="center"/>
    </xf>
    <xf numFmtId="0" fontId="3" fillId="3" borderId="7" xfId="0" applyFont="1" applyFill="1" applyBorder="1"/>
    <xf numFmtId="0" fontId="3" fillId="0" borderId="20" xfId="0" applyFont="1" applyBorder="1"/>
    <xf numFmtId="0" fontId="3" fillId="0" borderId="21" xfId="0" applyFont="1" applyBorder="1"/>
    <xf numFmtId="44" fontId="3" fillId="0" borderId="21" xfId="1" applyFont="1" applyBorder="1" applyProtection="1"/>
    <xf numFmtId="9" fontId="4" fillId="0" borderId="21" xfId="2" applyFont="1" applyFill="1" applyBorder="1" applyProtection="1"/>
    <xf numFmtId="43" fontId="4" fillId="0" borderId="21" xfId="3" applyFont="1" applyBorder="1"/>
    <xf numFmtId="9" fontId="3" fillId="0" borderId="22" xfId="2" applyFont="1" applyBorder="1"/>
    <xf numFmtId="44" fontId="3" fillId="0" borderId="8" xfId="0" applyNumberFormat="1" applyFont="1" applyBorder="1" applyAlignment="1">
      <alignment horizontal="center" wrapText="1"/>
    </xf>
    <xf numFmtId="43" fontId="3" fillId="0" borderId="21" xfId="3" applyFont="1" applyBorder="1"/>
    <xf numFmtId="43" fontId="4" fillId="0" borderId="0" xfId="3" applyFont="1" applyBorder="1"/>
    <xf numFmtId="0" fontId="4" fillId="0" borderId="7" xfId="2" applyNumberFormat="1" applyFont="1" applyFill="1" applyBorder="1" applyProtection="1"/>
    <xf numFmtId="0" fontId="3" fillId="5" borderId="7" xfId="0" applyFont="1" applyFill="1" applyBorder="1" applyProtection="1">
      <protection locked="0"/>
    </xf>
    <xf numFmtId="0" fontId="3" fillId="0" borderId="7" xfId="0" applyFont="1" applyBorder="1" applyProtection="1">
      <protection locked="0"/>
    </xf>
    <xf numFmtId="14" fontId="7" fillId="5" borderId="7" xfId="0" applyNumberFormat="1" applyFont="1" applyFill="1" applyBorder="1" applyAlignment="1" applyProtection="1">
      <alignment horizontal="center"/>
      <protection locked="0"/>
    </xf>
    <xf numFmtId="0" fontId="4" fillId="3" borderId="34" xfId="0" applyFont="1" applyFill="1" applyBorder="1" applyAlignment="1">
      <alignment horizontal="center"/>
    </xf>
    <xf numFmtId="0" fontId="8" fillId="0" borderId="0" xfId="0" applyFont="1"/>
    <xf numFmtId="0" fontId="8" fillId="0" borderId="2" xfId="0" applyFont="1" applyBorder="1"/>
    <xf numFmtId="0" fontId="8" fillId="0" borderId="11" xfId="0" applyFont="1" applyBorder="1"/>
    <xf numFmtId="0" fontId="9" fillId="0" borderId="7" xfId="0" applyFont="1" applyBorder="1"/>
    <xf numFmtId="0" fontId="8" fillId="5" borderId="7" xfId="0" applyFont="1" applyFill="1" applyBorder="1" applyProtection="1">
      <protection locked="0"/>
    </xf>
    <xf numFmtId="0" fontId="8" fillId="0" borderId="7" xfId="0" applyFont="1" applyBorder="1" applyProtection="1">
      <protection locked="0"/>
    </xf>
    <xf numFmtId="44" fontId="4" fillId="4" borderId="21" xfId="1" applyFont="1" applyFill="1" applyBorder="1"/>
    <xf numFmtId="44" fontId="4" fillId="0" borderId="21" xfId="1" applyFont="1" applyBorder="1"/>
    <xf numFmtId="44" fontId="3" fillId="0" borderId="21" xfId="1" applyFont="1" applyBorder="1"/>
    <xf numFmtId="10" fontId="4" fillId="0" borderId="21" xfId="2" applyNumberFormat="1" applyFont="1" applyFill="1" applyBorder="1" applyProtection="1"/>
    <xf numFmtId="2" fontId="4" fillId="0" borderId="33" xfId="0" applyNumberFormat="1" applyFont="1" applyBorder="1" applyAlignment="1">
      <alignment horizontal="center"/>
    </xf>
    <xf numFmtId="166" fontId="4" fillId="0" borderId="7" xfId="2" applyNumberFormat="1" applyFont="1" applyFill="1" applyBorder="1" applyProtection="1"/>
    <xf numFmtId="0" fontId="9" fillId="0" borderId="0" xfId="0" applyFont="1"/>
    <xf numFmtId="0" fontId="3" fillId="5" borderId="13" xfId="0" applyFont="1" applyFill="1" applyBorder="1"/>
    <xf numFmtId="0" fontId="10" fillId="0" borderId="0" xfId="0" applyFont="1"/>
    <xf numFmtId="0" fontId="11" fillId="0" borderId="0" xfId="0" applyFont="1"/>
    <xf numFmtId="44" fontId="11" fillId="0" borderId="0" xfId="1" applyFont="1" applyProtection="1"/>
    <xf numFmtId="9" fontId="11" fillId="0" borderId="0" xfId="2" applyFont="1" applyProtection="1"/>
    <xf numFmtId="0" fontId="10" fillId="0" borderId="0" xfId="0" applyFont="1" applyProtection="1">
      <protection locked="0"/>
    </xf>
    <xf numFmtId="44" fontId="13" fillId="0" borderId="0" xfId="1" applyFont="1" applyProtection="1"/>
    <xf numFmtId="14" fontId="14" fillId="5" borderId="0" xfId="0" applyNumberFormat="1" applyFont="1" applyFill="1" applyProtection="1">
      <protection locked="0"/>
    </xf>
    <xf numFmtId="0" fontId="13" fillId="0" borderId="1" xfId="0" applyFont="1" applyBorder="1"/>
    <xf numFmtId="0" fontId="11" fillId="0" borderId="2" xfId="0" applyFont="1" applyBorder="1"/>
    <xf numFmtId="44" fontId="11" fillId="0" borderId="2" xfId="1" applyFont="1" applyBorder="1" applyProtection="1"/>
    <xf numFmtId="44" fontId="11" fillId="5" borderId="2" xfId="1" applyFont="1" applyFill="1" applyBorder="1" applyProtection="1">
      <protection locked="0"/>
    </xf>
    <xf numFmtId="10" fontId="11" fillId="5" borderId="2" xfId="0" applyNumberFormat="1" applyFont="1" applyFill="1" applyBorder="1" applyProtection="1">
      <protection locked="0"/>
    </xf>
    <xf numFmtId="44" fontId="15" fillId="0" borderId="3" xfId="1" applyFont="1" applyBorder="1" applyProtection="1"/>
    <xf numFmtId="0" fontId="13" fillId="0" borderId="4" xfId="0" applyFont="1" applyBorder="1"/>
    <xf numFmtId="44" fontId="11" fillId="0" borderId="0" xfId="1" applyFont="1" applyBorder="1" applyProtection="1"/>
    <xf numFmtId="44" fontId="11" fillId="0" borderId="0" xfId="1" applyFont="1" applyBorder="1" applyProtection="1">
      <protection locked="0"/>
    </xf>
    <xf numFmtId="9" fontId="11" fillId="5" borderId="0" xfId="0" applyNumberFormat="1" applyFont="1" applyFill="1" applyProtection="1">
      <protection locked="0"/>
    </xf>
    <xf numFmtId="4" fontId="15" fillId="0" borderId="5" xfId="1" applyNumberFormat="1" applyFont="1" applyBorder="1" applyProtection="1">
      <protection locked="0"/>
    </xf>
    <xf numFmtId="0" fontId="13" fillId="0" borderId="17" xfId="0" applyFont="1" applyBorder="1"/>
    <xf numFmtId="0" fontId="11" fillId="0" borderId="18" xfId="0" applyFont="1" applyBorder="1"/>
    <xf numFmtId="44" fontId="11" fillId="0" borderId="18" xfId="1" applyFont="1" applyBorder="1" applyProtection="1"/>
    <xf numFmtId="9" fontId="11" fillId="0" borderId="18" xfId="0" applyNumberFormat="1" applyFont="1" applyBorder="1"/>
    <xf numFmtId="44" fontId="11" fillId="0" borderId="19" xfId="1" applyFont="1" applyBorder="1" applyProtection="1"/>
    <xf numFmtId="0" fontId="13" fillId="0" borderId="0" xfId="0" applyFont="1"/>
    <xf numFmtId="9" fontId="11" fillId="0" borderId="0" xfId="0" applyNumberFormat="1" applyFont="1"/>
    <xf numFmtId="44" fontId="13" fillId="0" borderId="20" xfId="1" applyFont="1" applyBorder="1" applyProtection="1"/>
    <xf numFmtId="9" fontId="13" fillId="5" borderId="22" xfId="2" applyFont="1" applyFill="1" applyBorder="1" applyProtection="1">
      <protection locked="0"/>
    </xf>
    <xf numFmtId="9" fontId="13" fillId="0" borderId="0" xfId="2" applyFont="1" applyFill="1" applyBorder="1" applyProtection="1">
      <protection locked="0"/>
    </xf>
    <xf numFmtId="0" fontId="13" fillId="0" borderId="0" xfId="0" applyFont="1" applyAlignment="1">
      <alignment horizontal="center"/>
    </xf>
    <xf numFmtId="0" fontId="16" fillId="5" borderId="0" xfId="0" applyFont="1" applyFill="1" applyAlignment="1">
      <alignment horizontal="center"/>
    </xf>
    <xf numFmtId="0" fontId="11" fillId="6" borderId="17" xfId="0" applyFont="1" applyFill="1" applyBorder="1"/>
    <xf numFmtId="0" fontId="13" fillId="6" borderId="18" xfId="0" applyFont="1" applyFill="1" applyBorder="1"/>
    <xf numFmtId="0" fontId="17" fillId="6" borderId="18" xfId="0" applyFont="1" applyFill="1" applyBorder="1" applyAlignment="1">
      <alignment horizontal="center"/>
    </xf>
    <xf numFmtId="44" fontId="11" fillId="6" borderId="18" xfId="1" applyFont="1" applyFill="1" applyBorder="1" applyProtection="1"/>
    <xf numFmtId="44" fontId="13" fillId="6" borderId="18" xfId="1" applyFont="1" applyFill="1" applyBorder="1" applyProtection="1"/>
    <xf numFmtId="14" fontId="13" fillId="6" borderId="18" xfId="0" applyNumberFormat="1" applyFont="1" applyFill="1" applyBorder="1"/>
    <xf numFmtId="9" fontId="13" fillId="6" borderId="19" xfId="2" applyFont="1" applyFill="1" applyBorder="1" applyProtection="1"/>
    <xf numFmtId="165" fontId="13" fillId="7" borderId="17" xfId="0" applyNumberFormat="1" applyFont="1" applyFill="1" applyBorder="1" applyAlignment="1">
      <alignment horizontal="right" vertical="center"/>
    </xf>
    <xf numFmtId="165" fontId="13" fillId="7" borderId="18" xfId="0" applyNumberFormat="1" applyFont="1" applyFill="1" applyBorder="1" applyAlignment="1">
      <alignment horizontal="right" vertical="center"/>
    </xf>
    <xf numFmtId="165" fontId="13" fillId="7" borderId="19" xfId="0" applyNumberFormat="1" applyFont="1" applyFill="1" applyBorder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165" fontId="11" fillId="0" borderId="18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horizontal="right" vertical="center"/>
    </xf>
    <xf numFmtId="167" fontId="18" fillId="5" borderId="0" xfId="0" applyNumberFormat="1" applyFont="1" applyFill="1" applyAlignment="1">
      <alignment horizontal="center"/>
    </xf>
    <xf numFmtId="0" fontId="19" fillId="0" borderId="0" xfId="0" applyFont="1" applyAlignment="1">
      <alignment horizontal="center"/>
    </xf>
    <xf numFmtId="9" fontId="20" fillId="5" borderId="0" xfId="1" applyNumberFormat="1" applyFont="1" applyFill="1" applyBorder="1" applyProtection="1">
      <protection locked="0"/>
    </xf>
    <xf numFmtId="44" fontId="11" fillId="0" borderId="0" xfId="0" applyNumberFormat="1" applyFont="1"/>
    <xf numFmtId="9" fontId="21" fillId="0" borderId="5" xfId="2" applyFont="1" applyBorder="1" applyProtection="1"/>
    <xf numFmtId="165" fontId="11" fillId="0" borderId="0" xfId="3" applyNumberFormat="1" applyFont="1"/>
    <xf numFmtId="165" fontId="11" fillId="0" borderId="0" xfId="0" applyNumberFormat="1" applyFont="1"/>
    <xf numFmtId="0" fontId="13" fillId="0" borderId="23" xfId="0" applyFont="1" applyBorder="1"/>
    <xf numFmtId="0" fontId="11" fillId="0" borderId="6" xfId="0" applyFont="1" applyBorder="1"/>
    <xf numFmtId="9" fontId="20" fillId="5" borderId="6" xfId="1" applyNumberFormat="1" applyFont="1" applyFill="1" applyBorder="1" applyProtection="1">
      <protection locked="0"/>
    </xf>
    <xf numFmtId="44" fontId="11" fillId="0" borderId="6" xfId="1" applyFont="1" applyBorder="1" applyProtection="1"/>
    <xf numFmtId="44" fontId="11" fillId="0" borderId="6" xfId="0" applyNumberFormat="1" applyFont="1" applyBorder="1"/>
    <xf numFmtId="0" fontId="15" fillId="0" borderId="0" xfId="0" applyFont="1" applyAlignment="1">
      <alignment horizontal="right" vertical="center"/>
    </xf>
    <xf numFmtId="165" fontId="11" fillId="0" borderId="18" xfId="3" applyNumberFormat="1" applyFont="1" applyBorder="1"/>
    <xf numFmtId="165" fontId="11" fillId="0" borderId="18" xfId="0" applyNumberFormat="1" applyFont="1" applyBorder="1"/>
    <xf numFmtId="9" fontId="13" fillId="0" borderId="18" xfId="1" applyNumberFormat="1" applyFont="1" applyBorder="1" applyProtection="1"/>
    <xf numFmtId="44" fontId="13" fillId="0" borderId="18" xfId="1" applyFont="1" applyBorder="1" applyProtection="1"/>
    <xf numFmtId="44" fontId="13" fillId="0" borderId="18" xfId="0" applyNumberFormat="1" applyFont="1" applyBorder="1"/>
    <xf numFmtId="9" fontId="13" fillId="0" borderId="35" xfId="2" applyFont="1" applyBorder="1" applyProtection="1"/>
    <xf numFmtId="10" fontId="11" fillId="0" borderId="0" xfId="0" applyNumberFormat="1" applyFont="1"/>
    <xf numFmtId="165" fontId="14" fillId="5" borderId="0" xfId="0" applyNumberFormat="1" applyFont="1" applyFill="1"/>
    <xf numFmtId="165" fontId="13" fillId="5" borderId="0" xfId="0" applyNumberFormat="1" applyFont="1" applyFill="1"/>
    <xf numFmtId="9" fontId="11" fillId="0" borderId="0" xfId="1" applyNumberFormat="1" applyFont="1" applyBorder="1" applyProtection="1"/>
    <xf numFmtId="9" fontId="13" fillId="0" borderId="5" xfId="2" applyFont="1" applyBorder="1" applyProtection="1"/>
    <xf numFmtId="165" fontId="15" fillId="0" borderId="0" xfId="0" applyNumberFormat="1" applyFont="1"/>
    <xf numFmtId="165" fontId="11" fillId="0" borderId="0" xfId="0" applyNumberFormat="1" applyFont="1" applyAlignment="1">
      <alignment horizontal="right" vertical="center"/>
    </xf>
    <xf numFmtId="0" fontId="13" fillId="6" borderId="21" xfId="0" applyFont="1" applyFill="1" applyBorder="1" applyAlignment="1">
      <alignment horizontal="center"/>
    </xf>
    <xf numFmtId="44" fontId="13" fillId="6" borderId="21" xfId="1" applyFont="1" applyFill="1" applyBorder="1" applyAlignment="1" applyProtection="1">
      <alignment horizontal="center"/>
    </xf>
    <xf numFmtId="9" fontId="13" fillId="6" borderId="22" xfId="2" applyFont="1" applyFill="1" applyBorder="1" applyAlignment="1" applyProtection="1">
      <alignment horizontal="center"/>
    </xf>
    <xf numFmtId="0" fontId="13" fillId="5" borderId="25" xfId="0" applyFont="1" applyFill="1" applyBorder="1"/>
    <xf numFmtId="0" fontId="13" fillId="5" borderId="0" xfId="0" applyFont="1" applyFill="1"/>
    <xf numFmtId="9" fontId="11" fillId="0" borderId="0" xfId="2" applyFont="1" applyBorder="1" applyProtection="1"/>
    <xf numFmtId="9" fontId="11" fillId="0" borderId="5" xfId="2" applyFont="1" applyBorder="1" applyProtection="1"/>
    <xf numFmtId="165" fontId="13" fillId="0" borderId="0" xfId="0" applyNumberFormat="1" applyFont="1"/>
    <xf numFmtId="44" fontId="11" fillId="0" borderId="0" xfId="1" applyFont="1" applyFill="1" applyBorder="1" applyProtection="1"/>
    <xf numFmtId="42" fontId="14" fillId="5" borderId="0" xfId="0" applyNumberFormat="1" applyFont="1" applyFill="1"/>
    <xf numFmtId="165" fontId="20" fillId="5" borderId="0" xfId="0" applyNumberFormat="1" applyFont="1" applyFill="1"/>
    <xf numFmtId="44" fontId="13" fillId="0" borderId="27" xfId="1" applyFont="1" applyFill="1" applyBorder="1" applyProtection="1"/>
    <xf numFmtId="9" fontId="13" fillId="0" borderId="27" xfId="2" applyFont="1" applyFill="1" applyBorder="1" applyProtection="1"/>
    <xf numFmtId="9" fontId="13" fillId="0" borderId="28" xfId="2" applyFont="1" applyFill="1" applyBorder="1" applyProtection="1"/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/>
    </xf>
    <xf numFmtId="9" fontId="11" fillId="0" borderId="0" xfId="2" applyFont="1" applyFill="1" applyBorder="1" applyProtection="1"/>
    <xf numFmtId="9" fontId="11" fillId="0" borderId="24" xfId="2" applyFont="1" applyBorder="1" applyProtection="1"/>
    <xf numFmtId="165" fontId="22" fillId="0" borderId="0" xfId="0" applyNumberFormat="1" applyFont="1" applyAlignment="1">
      <alignment vertical="center"/>
    </xf>
    <xf numFmtId="165" fontId="22" fillId="0" borderId="0" xfId="0" applyNumberFormat="1" applyFont="1" applyAlignment="1">
      <alignment horizontal="right" vertical="center"/>
    </xf>
    <xf numFmtId="0" fontId="11" fillId="0" borderId="29" xfId="0" applyFont="1" applyBorder="1" applyAlignment="1">
      <alignment horizontal="left"/>
    </xf>
    <xf numFmtId="0" fontId="11" fillId="0" borderId="29" xfId="0" applyFont="1" applyBorder="1"/>
    <xf numFmtId="9" fontId="11" fillId="0" borderId="32" xfId="2" applyFont="1" applyBorder="1" applyProtection="1"/>
    <xf numFmtId="0" fontId="11" fillId="0" borderId="19" xfId="0" applyFont="1" applyBorder="1"/>
    <xf numFmtId="9" fontId="11" fillId="0" borderId="0" xfId="1" applyNumberFormat="1" applyFont="1" applyFill="1" applyBorder="1" applyProtection="1"/>
    <xf numFmtId="44" fontId="13" fillId="0" borderId="0" xfId="1" applyFont="1" applyFill="1" applyBorder="1" applyProtection="1"/>
    <xf numFmtId="9" fontId="13" fillId="0" borderId="0" xfId="2" applyFont="1" applyFill="1" applyBorder="1" applyProtection="1"/>
    <xf numFmtId="9" fontId="13" fillId="0" borderId="0" xfId="2" applyFont="1" applyBorder="1" applyProtection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23" fillId="0" borderId="4" xfId="4" applyFont="1" applyBorder="1" applyAlignment="1"/>
    <xf numFmtId="0" fontId="24" fillId="5" borderId="0" xfId="4" applyFont="1" applyFill="1" applyAlignment="1"/>
    <xf numFmtId="0" fontId="24" fillId="0" borderId="0" xfId="4" applyFont="1" applyAlignment="1"/>
    <xf numFmtId="0" fontId="25" fillId="0" borderId="6" xfId="4" applyFont="1" applyBorder="1" applyAlignment="1" applyProtection="1">
      <alignment horizontal="left"/>
      <protection locked="0"/>
    </xf>
    <xf numFmtId="0" fontId="24" fillId="0" borderId="6" xfId="4" applyFont="1" applyBorder="1" applyAlignment="1" applyProtection="1">
      <alignment horizontal="left"/>
      <protection locked="0"/>
    </xf>
    <xf numFmtId="0" fontId="24" fillId="0" borderId="0" xfId="4" applyFont="1">
      <alignment wrapText="1"/>
    </xf>
    <xf numFmtId="0" fontId="24" fillId="0" borderId="5" xfId="4" applyFont="1" applyBorder="1">
      <alignment wrapText="1"/>
    </xf>
    <xf numFmtId="0" fontId="24" fillId="0" borderId="17" xfId="4" applyFont="1" applyBorder="1" applyAlignment="1"/>
    <xf numFmtId="0" fontId="24" fillId="0" borderId="18" xfId="4" applyFont="1" applyBorder="1">
      <alignment wrapText="1"/>
    </xf>
    <xf numFmtId="0" fontId="24" fillId="0" borderId="18" xfId="4" applyFont="1" applyBorder="1" applyAlignment="1"/>
    <xf numFmtId="0" fontId="24" fillId="0" borderId="18" xfId="4" applyFont="1" applyBorder="1" applyAlignment="1">
      <alignment horizontal="left"/>
    </xf>
    <xf numFmtId="0" fontId="24" fillId="0" borderId="19" xfId="4" applyFont="1" applyBorder="1">
      <alignment wrapText="1"/>
    </xf>
    <xf numFmtId="0" fontId="11" fillId="0" borderId="18" xfId="0" applyFont="1" applyBorder="1" applyProtection="1">
      <protection locked="0"/>
    </xf>
    <xf numFmtId="0" fontId="27" fillId="0" borderId="18" xfId="8" applyFont="1" applyFill="1" applyBorder="1" applyProtection="1">
      <protection locked="0"/>
    </xf>
    <xf numFmtId="0" fontId="28" fillId="0" borderId="0" xfId="0" applyFont="1"/>
    <xf numFmtId="0" fontId="15" fillId="0" borderId="4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1" fillId="0" borderId="0" xfId="0" applyFont="1"/>
    <xf numFmtId="0" fontId="15" fillId="5" borderId="6" xfId="0" applyFont="1" applyFill="1" applyBorder="1" applyAlignment="1" applyProtection="1">
      <alignment horizontal="left"/>
      <protection locked="0"/>
    </xf>
    <xf numFmtId="0" fontId="13" fillId="6" borderId="1" xfId="0" applyFont="1" applyFill="1" applyBorder="1" applyAlignment="1">
      <alignment horizontal="center"/>
    </xf>
    <xf numFmtId="0" fontId="13" fillId="6" borderId="2" xfId="0" applyFont="1" applyFill="1" applyBorder="1" applyAlignment="1">
      <alignment horizontal="center"/>
    </xf>
    <xf numFmtId="0" fontId="13" fillId="6" borderId="3" xfId="0" applyFont="1" applyFill="1" applyBorder="1" applyAlignment="1">
      <alignment horizontal="center"/>
    </xf>
    <xf numFmtId="0" fontId="13" fillId="0" borderId="26" xfId="0" applyFont="1" applyBorder="1" applyAlignment="1">
      <alignment horizontal="right"/>
    </xf>
    <xf numFmtId="0" fontId="13" fillId="0" borderId="27" xfId="0" applyFont="1" applyBorder="1" applyAlignment="1">
      <alignment horizontal="right"/>
    </xf>
    <xf numFmtId="165" fontId="13" fillId="8" borderId="0" xfId="0" applyNumberFormat="1" applyFont="1" applyFill="1" applyAlignment="1">
      <alignment horizontal="right" vertical="center" textRotation="90"/>
    </xf>
    <xf numFmtId="0" fontId="13" fillId="7" borderId="1" xfId="0" applyFont="1" applyFill="1" applyBorder="1" applyAlignment="1">
      <alignment horizontal="center"/>
    </xf>
    <xf numFmtId="0" fontId="13" fillId="7" borderId="2" xfId="0" applyFont="1" applyFill="1" applyBorder="1" applyAlignment="1">
      <alignment horizontal="center"/>
    </xf>
    <xf numFmtId="0" fontId="13" fillId="7" borderId="3" xfId="0" applyFont="1" applyFill="1" applyBorder="1" applyAlignment="1">
      <alignment horizontal="center"/>
    </xf>
    <xf numFmtId="0" fontId="15" fillId="5" borderId="29" xfId="0" applyFont="1" applyFill="1" applyBorder="1" applyAlignment="1" applyProtection="1">
      <alignment horizontal="left"/>
      <protection locked="0"/>
    </xf>
    <xf numFmtId="0" fontId="13" fillId="6" borderId="20" xfId="0" applyFont="1" applyFill="1" applyBorder="1" applyAlignment="1">
      <alignment horizontal="center"/>
    </xf>
    <xf numFmtId="0" fontId="13" fillId="6" borderId="21" xfId="0" applyFont="1" applyFill="1" applyBorder="1" applyAlignment="1">
      <alignment horizontal="center"/>
    </xf>
    <xf numFmtId="0" fontId="13" fillId="6" borderId="22" xfId="0" applyFont="1" applyFill="1" applyBorder="1" applyAlignment="1">
      <alignment horizontal="center"/>
    </xf>
    <xf numFmtId="0" fontId="13" fillId="0" borderId="30" xfId="0" applyFont="1" applyBorder="1" applyAlignment="1">
      <alignment horizontal="right"/>
    </xf>
    <xf numFmtId="0" fontId="13" fillId="0" borderId="31" xfId="0" applyFont="1" applyBorder="1" applyAlignment="1">
      <alignment horizontal="right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7" fillId="0" borderId="7" xfId="0" applyFont="1" applyBorder="1"/>
    <xf numFmtId="44" fontId="29" fillId="0" borderId="7" xfId="1" applyFont="1" applyBorder="1" applyProtection="1"/>
    <xf numFmtId="0" fontId="3" fillId="0" borderId="0" xfId="0" applyFont="1"/>
    <xf numFmtId="0" fontId="3" fillId="0" borderId="13" xfId="0" applyFont="1" applyBorder="1"/>
    <xf numFmtId="9" fontId="4" fillId="0" borderId="7" xfId="2" applyFont="1" applyFill="1" applyBorder="1" applyProtection="1"/>
    <xf numFmtId="0" fontId="3" fillId="0" borderId="7" xfId="0" applyFont="1" applyBorder="1"/>
    <xf numFmtId="1" fontId="3" fillId="3" borderId="7" xfId="0" applyNumberFormat="1" applyFont="1" applyFill="1" applyBorder="1" applyAlignment="1">
      <alignment horizontal="center"/>
    </xf>
    <xf numFmtId="44" fontId="3" fillId="0" borderId="7" xfId="1" applyFont="1" applyBorder="1" applyProtection="1"/>
    <xf numFmtId="9" fontId="3" fillId="0" borderId="7" xfId="2" applyFont="1" applyFill="1" applyBorder="1" applyProtection="1"/>
    <xf numFmtId="44" fontId="3" fillId="0" borderId="7" xfId="1" applyFont="1" applyBorder="1"/>
    <xf numFmtId="164" fontId="3" fillId="0" borderId="14" xfId="2" applyNumberFormat="1" applyFont="1" applyBorder="1"/>
    <xf numFmtId="0" fontId="3" fillId="5" borderId="7" xfId="0" applyFont="1" applyFill="1" applyBorder="1" applyProtection="1">
      <protection locked="0"/>
    </xf>
    <xf numFmtId="0" fontId="8" fillId="5" borderId="7" xfId="0" applyFont="1" applyFill="1" applyBorder="1" applyProtection="1">
      <protection locked="0"/>
    </xf>
    <xf numFmtId="0" fontId="3" fillId="5" borderId="13" xfId="0" applyFont="1" applyFill="1" applyBorder="1"/>
    <xf numFmtId="0" fontId="29" fillId="0" borderId="0" xfId="0" applyFont="1"/>
    <xf numFmtId="0" fontId="7" fillId="0" borderId="7" xfId="0" applyFont="1" applyBorder="1"/>
  </cellXfs>
  <cellStyles count="9">
    <cellStyle name="Comma" xfId="3" builtinId="3"/>
    <cellStyle name="Comma 2" xfId="5" xr:uid="{00000000-0005-0000-0000-00002F000000}"/>
    <cellStyle name="Currency" xfId="1" builtinId="4"/>
    <cellStyle name="Currency 2" xfId="6" xr:uid="{00000000-0005-0000-0000-000030000000}"/>
    <cellStyle name="Hyperlink" xfId="8" builtinId="8"/>
    <cellStyle name="Normal" xfId="0" builtinId="0"/>
    <cellStyle name="Normal 2" xfId="4" xr:uid="{00000000-0005-0000-0000-000031000000}"/>
    <cellStyle name="Percent" xfId="2" builtinId="5"/>
    <cellStyle name="Percent 2" xfId="7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ilo.grace-design.com/page/571/qa-qc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309EF-2DA1-4719-936B-7628A827A452}">
  <sheetPr>
    <pageSetUpPr fitToPage="1"/>
  </sheetPr>
  <dimension ref="A1:AI44"/>
  <sheetViews>
    <sheetView tabSelected="1" zoomScale="95" zoomScaleNormal="95" workbookViewId="0">
      <selection activeCell="A29" sqref="A29:E29"/>
    </sheetView>
  </sheetViews>
  <sheetFormatPr defaultRowHeight="16.5" x14ac:dyDescent="0.3"/>
  <cols>
    <col min="1" max="1" width="28.140625" style="68" customWidth="1"/>
    <col min="2" max="2" width="14.42578125" style="68" bestFit="1" customWidth="1"/>
    <col min="3" max="3" width="23.85546875" style="68" customWidth="1"/>
    <col min="4" max="4" width="25.140625" style="68" bestFit="1" customWidth="1"/>
    <col min="5" max="5" width="6.7109375" style="68" customWidth="1"/>
    <col min="6" max="6" width="14.7109375" style="69" customWidth="1"/>
    <col min="7" max="7" width="17.7109375" style="69" customWidth="1"/>
    <col min="8" max="9" width="17.7109375" style="68" customWidth="1"/>
    <col min="10" max="10" width="26" style="70" customWidth="1"/>
    <col min="11" max="11" width="19.42578125" style="68" customWidth="1"/>
    <col min="12" max="12" width="3.5703125" style="68" customWidth="1"/>
    <col min="13" max="13" width="15.28515625" style="68" bestFit="1" customWidth="1"/>
    <col min="14" max="15" width="16.7109375" style="68" customWidth="1"/>
    <col min="16" max="16" width="3.42578125" style="68" customWidth="1"/>
    <col min="17" max="17" width="3.85546875" style="68" bestFit="1" customWidth="1"/>
    <col min="18" max="31" width="16.7109375" style="68" customWidth="1"/>
    <col min="32" max="32" width="22.28515625" style="68" bestFit="1" customWidth="1"/>
    <col min="33" max="34" width="16.7109375" style="68" customWidth="1"/>
    <col min="35" max="16384" width="9.140625" style="68"/>
  </cols>
  <sheetData>
    <row r="1" spans="1:35" ht="22.5" x14ac:dyDescent="0.4">
      <c r="A1" s="67" t="s">
        <v>39</v>
      </c>
    </row>
    <row r="2" spans="1:35" ht="22.5" x14ac:dyDescent="0.4">
      <c r="A2" s="71" t="s">
        <v>79</v>
      </c>
    </row>
    <row r="3" spans="1:35" ht="23.25" thickBot="1" x14ac:dyDescent="0.45">
      <c r="A3" s="67"/>
      <c r="I3" s="72" t="s">
        <v>7</v>
      </c>
      <c r="J3" s="73">
        <v>46035</v>
      </c>
      <c r="K3" s="180" t="s">
        <v>102</v>
      </c>
    </row>
    <row r="4" spans="1:35" ht="15" customHeight="1" x14ac:dyDescent="0.3">
      <c r="A4" s="74" t="s">
        <v>8</v>
      </c>
      <c r="B4" s="75"/>
      <c r="C4" s="75"/>
      <c r="D4" s="75"/>
      <c r="E4" s="75"/>
      <c r="F4" s="76"/>
      <c r="G4" s="77">
        <v>1000000</v>
      </c>
      <c r="H4" s="78">
        <v>0.06</v>
      </c>
      <c r="I4" s="75"/>
      <c r="J4" s="79">
        <f>+G4*H4</f>
        <v>60000</v>
      </c>
      <c r="K4" s="181" t="s">
        <v>45</v>
      </c>
      <c r="L4" s="182"/>
      <c r="M4" s="182"/>
      <c r="N4" s="182"/>
    </row>
    <row r="5" spans="1:35" ht="15" customHeight="1" x14ac:dyDescent="0.3">
      <c r="A5" s="80" t="s">
        <v>11</v>
      </c>
      <c r="F5" s="81"/>
      <c r="G5" s="82"/>
      <c r="H5" s="83">
        <v>0.3</v>
      </c>
      <c r="J5" s="84">
        <f>+J4*H5</f>
        <v>18000</v>
      </c>
      <c r="K5" s="181" t="s">
        <v>51</v>
      </c>
      <c r="L5" s="182"/>
      <c r="M5" s="182"/>
      <c r="N5" s="182"/>
      <c r="O5" s="183"/>
      <c r="P5" s="183"/>
      <c r="Q5" s="183"/>
      <c r="R5" s="183"/>
    </row>
    <row r="6" spans="1:35" ht="15" customHeight="1" thickBot="1" x14ac:dyDescent="0.35">
      <c r="A6" s="85" t="s">
        <v>12</v>
      </c>
      <c r="B6" s="86"/>
      <c r="C6" s="86"/>
      <c r="D6" s="86"/>
      <c r="E6" s="86"/>
      <c r="F6" s="87"/>
      <c r="G6" s="87"/>
      <c r="H6" s="88">
        <f>100%-H5</f>
        <v>0.7</v>
      </c>
      <c r="I6" s="86"/>
      <c r="J6" s="89">
        <f>J4-J5</f>
        <v>42000</v>
      </c>
    </row>
    <row r="7" spans="1:35" ht="15" customHeight="1" thickBot="1" x14ac:dyDescent="0.35">
      <c r="A7" s="90"/>
      <c r="H7" s="91"/>
      <c r="J7" s="69"/>
    </row>
    <row r="8" spans="1:35" ht="15" customHeight="1" thickBot="1" x14ac:dyDescent="0.35">
      <c r="A8" s="92" t="s">
        <v>16</v>
      </c>
      <c r="B8" s="93">
        <v>0.2</v>
      </c>
      <c r="C8" s="94"/>
      <c r="H8" s="91"/>
      <c r="J8" s="69"/>
    </row>
    <row r="9" spans="1:35" ht="15" customHeight="1" thickBot="1" x14ac:dyDescent="0.35">
      <c r="H9" s="91"/>
      <c r="J9" s="69"/>
    </row>
    <row r="10" spans="1:35" ht="15" customHeight="1" x14ac:dyDescent="0.3">
      <c r="A10" s="185" t="s">
        <v>4</v>
      </c>
      <c r="B10" s="186"/>
      <c r="C10" s="186"/>
      <c r="D10" s="186"/>
      <c r="E10" s="186"/>
      <c r="F10" s="186"/>
      <c r="G10" s="186"/>
      <c r="H10" s="186"/>
      <c r="I10" s="186"/>
      <c r="J10" s="187"/>
      <c r="M10" s="191" t="s">
        <v>78</v>
      </c>
      <c r="N10" s="192"/>
      <c r="O10" s="193"/>
      <c r="P10" s="95"/>
      <c r="Q10" s="190" t="s">
        <v>77</v>
      </c>
      <c r="R10" s="96" t="s">
        <v>69</v>
      </c>
      <c r="S10" s="96" t="s">
        <v>69</v>
      </c>
      <c r="T10" s="96" t="s">
        <v>69</v>
      </c>
      <c r="U10" s="96" t="s">
        <v>69</v>
      </c>
      <c r="V10" s="96" t="s">
        <v>69</v>
      </c>
      <c r="W10" s="96" t="s">
        <v>69</v>
      </c>
      <c r="X10" s="96" t="s">
        <v>69</v>
      </c>
      <c r="Y10" s="96" t="s">
        <v>69</v>
      </c>
      <c r="Z10" s="96" t="s">
        <v>69</v>
      </c>
      <c r="AA10" s="96" t="s">
        <v>69</v>
      </c>
      <c r="AB10" s="96" t="s">
        <v>69</v>
      </c>
      <c r="AC10" s="96" t="s">
        <v>69</v>
      </c>
      <c r="AD10" s="96" t="s">
        <v>69</v>
      </c>
      <c r="AE10" s="96" t="s">
        <v>69</v>
      </c>
      <c r="AF10" s="96" t="s">
        <v>75</v>
      </c>
    </row>
    <row r="11" spans="1:35" ht="15" customHeight="1" thickBot="1" x14ac:dyDescent="0.35">
      <c r="A11" s="97"/>
      <c r="B11" s="98"/>
      <c r="C11" s="99" t="s">
        <v>66</v>
      </c>
      <c r="D11" s="99" t="s">
        <v>67</v>
      </c>
      <c r="E11" s="99" t="s">
        <v>68</v>
      </c>
      <c r="F11" s="100"/>
      <c r="G11" s="101" t="s">
        <v>5</v>
      </c>
      <c r="H11" s="98" t="s">
        <v>2</v>
      </c>
      <c r="I11" s="102" t="s">
        <v>6</v>
      </c>
      <c r="J11" s="103" t="s">
        <v>80</v>
      </c>
      <c r="M11" s="104" t="s">
        <v>40</v>
      </c>
      <c r="N11" s="105" t="s">
        <v>41</v>
      </c>
      <c r="O11" s="106" t="s">
        <v>85</v>
      </c>
      <c r="P11" s="107"/>
      <c r="Q11" s="190"/>
      <c r="R11" s="108" t="s">
        <v>46</v>
      </c>
      <c r="S11" s="108" t="s">
        <v>47</v>
      </c>
      <c r="T11" s="109" t="s">
        <v>48</v>
      </c>
      <c r="U11" s="108" t="s">
        <v>49</v>
      </c>
      <c r="V11" s="109" t="s">
        <v>50</v>
      </c>
      <c r="W11" s="109" t="s">
        <v>74</v>
      </c>
      <c r="X11" s="109" t="s">
        <v>74</v>
      </c>
      <c r="Y11" s="109" t="s">
        <v>74</v>
      </c>
      <c r="Z11" s="109" t="s">
        <v>74</v>
      </c>
      <c r="AA11" s="109" t="s">
        <v>74</v>
      </c>
      <c r="AB11" s="109" t="s">
        <v>74</v>
      </c>
      <c r="AC11" s="109" t="s">
        <v>74</v>
      </c>
      <c r="AD11" s="109" t="s">
        <v>74</v>
      </c>
      <c r="AE11" s="109" t="s">
        <v>74</v>
      </c>
      <c r="AF11" s="109" t="s">
        <v>76</v>
      </c>
      <c r="AG11" s="109" t="s">
        <v>31</v>
      </c>
      <c r="AH11" s="109"/>
      <c r="AI11" s="109"/>
    </row>
    <row r="12" spans="1:35" ht="15" customHeight="1" x14ac:dyDescent="0.3">
      <c r="A12" s="80" t="s">
        <v>33</v>
      </c>
      <c r="C12" s="110">
        <v>45597</v>
      </c>
      <c r="D12" s="110">
        <v>45601</v>
      </c>
      <c r="E12" s="111">
        <f>D12-C12</f>
        <v>4</v>
      </c>
      <c r="F12" s="112">
        <v>0.05</v>
      </c>
      <c r="G12" s="81">
        <f>SUM(PG!G28,PG!G52,PG!G76,PG!G88)</f>
        <v>0</v>
      </c>
      <c r="H12" s="113">
        <f>J6*F12</f>
        <v>2100</v>
      </c>
      <c r="I12" s="113">
        <f>H12-G12</f>
        <v>2100</v>
      </c>
      <c r="J12" s="114">
        <f>IFERROR(G12/$H$19,0)</f>
        <v>0</v>
      </c>
      <c r="K12" s="113"/>
      <c r="M12" s="115">
        <f>SUM(J4*F12)</f>
        <v>3000</v>
      </c>
      <c r="N12" s="115">
        <f t="shared" ref="N12:N19" si="0">+M12*$H$5</f>
        <v>900</v>
      </c>
      <c r="O12" s="116">
        <f>+M12-N12</f>
        <v>2100</v>
      </c>
      <c r="P12" s="116"/>
      <c r="Q12" s="190"/>
      <c r="R12" s="116">
        <f t="shared" ref="R12:R18" si="1">SUM($R$19*$F12)</f>
        <v>0</v>
      </c>
      <c r="S12" s="116">
        <f t="shared" ref="S12:S18" si="2">SUM($S$19*$F12)</f>
        <v>0</v>
      </c>
      <c r="T12" s="116">
        <f t="shared" ref="T12:T18" si="3">SUM($T$19*$F12)</f>
        <v>0</v>
      </c>
      <c r="U12" s="116">
        <f t="shared" ref="U12:U18" si="4">SUM($U$19*$F12)</f>
        <v>0</v>
      </c>
      <c r="V12" s="116">
        <f t="shared" ref="V12:V18" si="5">SUM($V$19*$F12)</f>
        <v>0</v>
      </c>
      <c r="W12" s="116">
        <f>SUM($W$19*$F12)</f>
        <v>0</v>
      </c>
      <c r="X12" s="116">
        <f>SUM($X$19*$F12)</f>
        <v>0</v>
      </c>
      <c r="Y12" s="116">
        <f>SUM($Y$19*$F12)</f>
        <v>0</v>
      </c>
      <c r="Z12" s="116">
        <f>SUM($Z$19*$F12)</f>
        <v>0</v>
      </c>
      <c r="AA12" s="116">
        <f>SUM($AA$19*$F12)</f>
        <v>0</v>
      </c>
      <c r="AB12" s="116">
        <f>SUM($AB$19*$F12)</f>
        <v>0</v>
      </c>
      <c r="AC12" s="116">
        <f>SUM($AC$19*$F12)</f>
        <v>0</v>
      </c>
      <c r="AD12" s="116">
        <f>SUM($AD$19*$F12)</f>
        <v>0</v>
      </c>
      <c r="AE12" s="116">
        <f>SUM($AE$19*$F12)</f>
        <v>0</v>
      </c>
      <c r="AF12" s="116"/>
      <c r="AG12" s="116">
        <f>SUM(R12:AF12)</f>
        <v>0</v>
      </c>
    </row>
    <row r="13" spans="1:35" ht="15" customHeight="1" x14ac:dyDescent="0.3">
      <c r="A13" s="80" t="s">
        <v>34</v>
      </c>
      <c r="C13" s="110">
        <v>45601</v>
      </c>
      <c r="D13" s="110">
        <v>45626</v>
      </c>
      <c r="E13" s="111">
        <f t="shared" ref="E13:E18" si="6">D13-C13</f>
        <v>25</v>
      </c>
      <c r="F13" s="112">
        <v>0.15</v>
      </c>
      <c r="G13" s="81">
        <f>SUM(SD!G28,SD!G52,SD!G76,SD!G88)</f>
        <v>0</v>
      </c>
      <c r="H13" s="113">
        <f>J6*F13</f>
        <v>6300</v>
      </c>
      <c r="I13" s="113">
        <f t="shared" ref="I13:I18" si="7">H13-G13</f>
        <v>6300</v>
      </c>
      <c r="J13" s="114">
        <f t="shared" ref="J13:J18" si="8">IFERROR(G13/$H$19,0)</f>
        <v>0</v>
      </c>
      <c r="K13" s="113"/>
      <c r="M13" s="115">
        <f>SUM(J4*F13)</f>
        <v>9000</v>
      </c>
      <c r="N13" s="115">
        <f t="shared" si="0"/>
        <v>2700</v>
      </c>
      <c r="O13" s="116">
        <f>+M13-N13</f>
        <v>6300</v>
      </c>
      <c r="P13" s="116"/>
      <c r="Q13" s="190"/>
      <c r="R13" s="116">
        <f t="shared" si="1"/>
        <v>0</v>
      </c>
      <c r="S13" s="116">
        <f t="shared" si="2"/>
        <v>0</v>
      </c>
      <c r="T13" s="116">
        <f t="shared" si="3"/>
        <v>0</v>
      </c>
      <c r="U13" s="116">
        <f t="shared" si="4"/>
        <v>0</v>
      </c>
      <c r="V13" s="116">
        <f t="shared" si="5"/>
        <v>0</v>
      </c>
      <c r="W13" s="116">
        <f t="shared" ref="W13:W18" si="9">SUM($W$19*$F13)</f>
        <v>0</v>
      </c>
      <c r="X13" s="116">
        <f t="shared" ref="X13:X18" si="10">SUM($X$19*$F13)</f>
        <v>0</v>
      </c>
      <c r="Y13" s="116">
        <f t="shared" ref="Y13:Y18" si="11">SUM($Y$19*$F13)</f>
        <v>0</v>
      </c>
      <c r="Z13" s="116">
        <f t="shared" ref="Z13:Z18" si="12">SUM($Z$19*$F13)</f>
        <v>0</v>
      </c>
      <c r="AA13" s="116">
        <f t="shared" ref="AA13:AA18" si="13">SUM($AA$19*$F13)</f>
        <v>0</v>
      </c>
      <c r="AB13" s="116">
        <f t="shared" ref="AB13:AB18" si="14">SUM($AB$19*$F13)</f>
        <v>0</v>
      </c>
      <c r="AC13" s="116">
        <f t="shared" ref="AC13:AC18" si="15">SUM($AC$19*$F13)</f>
        <v>0</v>
      </c>
      <c r="AD13" s="116">
        <f t="shared" ref="AD13:AD18" si="16">SUM($AD$19*$F13)</f>
        <v>0</v>
      </c>
      <c r="AE13" s="116">
        <f t="shared" ref="AE13:AE18" si="17">SUM($AE$19*$F13)</f>
        <v>0</v>
      </c>
      <c r="AF13" s="116"/>
      <c r="AG13" s="116">
        <f t="shared" ref="AG13:AG18" si="18">SUM(R13:AF13)</f>
        <v>0</v>
      </c>
    </row>
    <row r="14" spans="1:35" ht="15" customHeight="1" x14ac:dyDescent="0.3">
      <c r="A14" s="80" t="s">
        <v>35</v>
      </c>
      <c r="C14" s="110">
        <v>45627</v>
      </c>
      <c r="D14" s="110">
        <v>45657</v>
      </c>
      <c r="E14" s="111">
        <f t="shared" si="6"/>
        <v>30</v>
      </c>
      <c r="F14" s="112">
        <v>0.25</v>
      </c>
      <c r="G14" s="81">
        <f>SUM(DD!G28,DD!G52,DD!G76,DD!G88)</f>
        <v>0</v>
      </c>
      <c r="H14" s="113">
        <f>J6*F14</f>
        <v>10500</v>
      </c>
      <c r="I14" s="113">
        <f t="shared" si="7"/>
        <v>10500</v>
      </c>
      <c r="J14" s="114">
        <f t="shared" si="8"/>
        <v>0</v>
      </c>
      <c r="M14" s="115">
        <f>SUM(J4*F14)</f>
        <v>15000</v>
      </c>
      <c r="N14" s="115">
        <f t="shared" si="0"/>
        <v>4500</v>
      </c>
      <c r="O14" s="116">
        <f t="shared" ref="O14:O19" si="19">+M14-N14</f>
        <v>10500</v>
      </c>
      <c r="P14" s="116"/>
      <c r="Q14" s="190"/>
      <c r="R14" s="116">
        <f t="shared" si="1"/>
        <v>0</v>
      </c>
      <c r="S14" s="116">
        <f t="shared" si="2"/>
        <v>0</v>
      </c>
      <c r="T14" s="116">
        <f t="shared" si="3"/>
        <v>0</v>
      </c>
      <c r="U14" s="116">
        <f t="shared" si="4"/>
        <v>0</v>
      </c>
      <c r="V14" s="116">
        <f t="shared" si="5"/>
        <v>0</v>
      </c>
      <c r="W14" s="116">
        <f t="shared" si="9"/>
        <v>0</v>
      </c>
      <c r="X14" s="116">
        <f t="shared" si="10"/>
        <v>0</v>
      </c>
      <c r="Y14" s="116">
        <f t="shared" si="11"/>
        <v>0</v>
      </c>
      <c r="Z14" s="116">
        <f t="shared" si="12"/>
        <v>0</v>
      </c>
      <c r="AA14" s="116">
        <f t="shared" si="13"/>
        <v>0</v>
      </c>
      <c r="AB14" s="116">
        <f t="shared" si="14"/>
        <v>0</v>
      </c>
      <c r="AC14" s="116">
        <f t="shared" si="15"/>
        <v>0</v>
      </c>
      <c r="AD14" s="116">
        <f t="shared" si="16"/>
        <v>0</v>
      </c>
      <c r="AE14" s="116">
        <f t="shared" si="17"/>
        <v>0</v>
      </c>
      <c r="AF14" s="116"/>
      <c r="AG14" s="116">
        <f t="shared" si="18"/>
        <v>0</v>
      </c>
    </row>
    <row r="15" spans="1:35" ht="15" customHeight="1" x14ac:dyDescent="0.3">
      <c r="A15" s="80" t="s">
        <v>36</v>
      </c>
      <c r="C15" s="110">
        <v>45658</v>
      </c>
      <c r="D15" s="110">
        <v>45688</v>
      </c>
      <c r="E15" s="111">
        <f t="shared" si="6"/>
        <v>30</v>
      </c>
      <c r="F15" s="112">
        <v>0.2</v>
      </c>
      <c r="G15" s="81">
        <f>SUM(CD!G28,CD!G52,CD!G76,CD!G88)</f>
        <v>0</v>
      </c>
      <c r="H15" s="113">
        <f>J6*F15</f>
        <v>8400</v>
      </c>
      <c r="I15" s="113">
        <f t="shared" si="7"/>
        <v>8400</v>
      </c>
      <c r="J15" s="114">
        <f>IFERROR(G15/$H$19,0)</f>
        <v>0</v>
      </c>
      <c r="M15" s="115">
        <f>SUM(J4*F15)</f>
        <v>12000</v>
      </c>
      <c r="N15" s="115">
        <f t="shared" si="0"/>
        <v>3600</v>
      </c>
      <c r="O15" s="116">
        <f t="shared" si="19"/>
        <v>8400</v>
      </c>
      <c r="P15" s="116"/>
      <c r="Q15" s="190"/>
      <c r="R15" s="116">
        <f t="shared" si="1"/>
        <v>0</v>
      </c>
      <c r="S15" s="116">
        <f t="shared" si="2"/>
        <v>0</v>
      </c>
      <c r="T15" s="116">
        <f t="shared" si="3"/>
        <v>0</v>
      </c>
      <c r="U15" s="116">
        <f t="shared" si="4"/>
        <v>0</v>
      </c>
      <c r="V15" s="116">
        <f t="shared" si="5"/>
        <v>0</v>
      </c>
      <c r="W15" s="116">
        <f t="shared" si="9"/>
        <v>0</v>
      </c>
      <c r="X15" s="116">
        <f t="shared" si="10"/>
        <v>0</v>
      </c>
      <c r="Y15" s="116">
        <f t="shared" si="11"/>
        <v>0</v>
      </c>
      <c r="Z15" s="116">
        <f t="shared" si="12"/>
        <v>0</v>
      </c>
      <c r="AA15" s="116">
        <f t="shared" si="13"/>
        <v>0</v>
      </c>
      <c r="AB15" s="116">
        <f t="shared" si="14"/>
        <v>0</v>
      </c>
      <c r="AC15" s="116">
        <f t="shared" si="15"/>
        <v>0</v>
      </c>
      <c r="AD15" s="116">
        <f t="shared" si="16"/>
        <v>0</v>
      </c>
      <c r="AE15" s="116">
        <f t="shared" si="17"/>
        <v>0</v>
      </c>
      <c r="AF15" s="116"/>
      <c r="AG15" s="116">
        <f t="shared" si="18"/>
        <v>0</v>
      </c>
    </row>
    <row r="16" spans="1:35" ht="15" customHeight="1" x14ac:dyDescent="0.3">
      <c r="A16" s="80" t="s">
        <v>37</v>
      </c>
      <c r="C16" s="110">
        <v>45689</v>
      </c>
      <c r="D16" s="110">
        <v>45716</v>
      </c>
      <c r="E16" s="111">
        <f t="shared" si="6"/>
        <v>27</v>
      </c>
      <c r="F16" s="112">
        <v>0.15</v>
      </c>
      <c r="G16" s="81">
        <f>SUM(BN!G27,BN!G50,BN!G73)</f>
        <v>0</v>
      </c>
      <c r="H16" s="113">
        <f>J6*F16</f>
        <v>6300</v>
      </c>
      <c r="I16" s="113">
        <f t="shared" si="7"/>
        <v>6300</v>
      </c>
      <c r="J16" s="114">
        <f t="shared" si="8"/>
        <v>0</v>
      </c>
      <c r="M16" s="115">
        <f>SUM(J4*F16)</f>
        <v>9000</v>
      </c>
      <c r="N16" s="115">
        <f t="shared" si="0"/>
        <v>2700</v>
      </c>
      <c r="O16" s="116">
        <f t="shared" si="19"/>
        <v>6300</v>
      </c>
      <c r="P16" s="116"/>
      <c r="Q16" s="190"/>
      <c r="R16" s="116">
        <f t="shared" si="1"/>
        <v>0</v>
      </c>
      <c r="S16" s="116">
        <f t="shared" si="2"/>
        <v>0</v>
      </c>
      <c r="T16" s="116">
        <f t="shared" si="3"/>
        <v>0</v>
      </c>
      <c r="U16" s="116">
        <f t="shared" si="4"/>
        <v>0</v>
      </c>
      <c r="V16" s="116">
        <f t="shared" si="5"/>
        <v>0</v>
      </c>
      <c r="W16" s="116">
        <f t="shared" si="9"/>
        <v>0</v>
      </c>
      <c r="X16" s="116">
        <f t="shared" si="10"/>
        <v>0</v>
      </c>
      <c r="Y16" s="116">
        <f t="shared" si="11"/>
        <v>0</v>
      </c>
      <c r="Z16" s="116">
        <f t="shared" si="12"/>
        <v>0</v>
      </c>
      <c r="AA16" s="116">
        <f t="shared" si="13"/>
        <v>0</v>
      </c>
      <c r="AB16" s="116">
        <f t="shared" si="14"/>
        <v>0</v>
      </c>
      <c r="AC16" s="116">
        <f t="shared" si="15"/>
        <v>0</v>
      </c>
      <c r="AD16" s="116">
        <f t="shared" si="16"/>
        <v>0</v>
      </c>
      <c r="AE16" s="116">
        <f t="shared" si="17"/>
        <v>0</v>
      </c>
      <c r="AF16" s="116"/>
      <c r="AG16" s="116">
        <f t="shared" si="18"/>
        <v>0</v>
      </c>
    </row>
    <row r="17" spans="1:33" ht="15" customHeight="1" x14ac:dyDescent="0.3">
      <c r="A17" s="80" t="s">
        <v>38</v>
      </c>
      <c r="C17" s="110">
        <v>45717</v>
      </c>
      <c r="D17" s="110">
        <v>45747</v>
      </c>
      <c r="E17" s="111">
        <f t="shared" si="6"/>
        <v>30</v>
      </c>
      <c r="F17" s="112">
        <v>0.1</v>
      </c>
      <c r="G17" s="81">
        <f>SUM(CA!G27,CA!G50,CA!G73,CA!G85)</f>
        <v>0</v>
      </c>
      <c r="H17" s="113">
        <f>J6*F17</f>
        <v>4200</v>
      </c>
      <c r="I17" s="113">
        <f t="shared" si="7"/>
        <v>4200</v>
      </c>
      <c r="J17" s="114">
        <f>IFERROR(G17/$H$19,0)</f>
        <v>0</v>
      </c>
      <c r="M17" s="115">
        <f>SUM(J4*F17)</f>
        <v>6000</v>
      </c>
      <c r="N17" s="115">
        <f t="shared" si="0"/>
        <v>1800</v>
      </c>
      <c r="O17" s="116">
        <f t="shared" si="19"/>
        <v>4200</v>
      </c>
      <c r="P17" s="116"/>
      <c r="Q17" s="190"/>
      <c r="R17" s="116">
        <f t="shared" si="1"/>
        <v>0</v>
      </c>
      <c r="S17" s="116">
        <f t="shared" si="2"/>
        <v>0</v>
      </c>
      <c r="T17" s="116">
        <f t="shared" si="3"/>
        <v>0</v>
      </c>
      <c r="U17" s="116">
        <f t="shared" si="4"/>
        <v>0</v>
      </c>
      <c r="V17" s="116">
        <f t="shared" si="5"/>
        <v>0</v>
      </c>
      <c r="W17" s="116">
        <f t="shared" si="9"/>
        <v>0</v>
      </c>
      <c r="X17" s="116">
        <f t="shared" si="10"/>
        <v>0</v>
      </c>
      <c r="Y17" s="116">
        <f t="shared" si="11"/>
        <v>0</v>
      </c>
      <c r="Z17" s="116">
        <f t="shared" si="12"/>
        <v>0</v>
      </c>
      <c r="AA17" s="116">
        <f t="shared" si="13"/>
        <v>0</v>
      </c>
      <c r="AB17" s="116">
        <f t="shared" si="14"/>
        <v>0</v>
      </c>
      <c r="AC17" s="116">
        <f t="shared" si="15"/>
        <v>0</v>
      </c>
      <c r="AD17" s="116">
        <f t="shared" si="16"/>
        <v>0</v>
      </c>
      <c r="AE17" s="116">
        <f t="shared" si="17"/>
        <v>0</v>
      </c>
      <c r="AF17" s="116"/>
      <c r="AG17" s="116">
        <f t="shared" si="18"/>
        <v>0</v>
      </c>
    </row>
    <row r="18" spans="1:33" ht="15" customHeight="1" thickBot="1" x14ac:dyDescent="0.35">
      <c r="A18" s="117" t="s">
        <v>23</v>
      </c>
      <c r="B18" s="118"/>
      <c r="C18" s="110">
        <v>45748</v>
      </c>
      <c r="D18" s="110">
        <v>45777</v>
      </c>
      <c r="E18" s="111">
        <f t="shared" si="6"/>
        <v>29</v>
      </c>
      <c r="F18" s="119">
        <v>0.1</v>
      </c>
      <c r="G18" s="120">
        <f>SUM(Warranty!G27,Warranty!G50,Warranty!G73,Warranty!G85)</f>
        <v>0</v>
      </c>
      <c r="H18" s="121">
        <f>J6*F18</f>
        <v>4200</v>
      </c>
      <c r="I18" s="121">
        <f t="shared" si="7"/>
        <v>4200</v>
      </c>
      <c r="J18" s="114">
        <f t="shared" si="8"/>
        <v>0</v>
      </c>
      <c r="K18" s="122" t="s">
        <v>81</v>
      </c>
      <c r="M18" s="123">
        <f>SUM(J4*F18)</f>
        <v>6000</v>
      </c>
      <c r="N18" s="123">
        <f t="shared" si="0"/>
        <v>1800</v>
      </c>
      <c r="O18" s="124">
        <f t="shared" si="19"/>
        <v>4200</v>
      </c>
      <c r="P18" s="116"/>
      <c r="Q18" s="190"/>
      <c r="R18" s="124">
        <f t="shared" si="1"/>
        <v>0</v>
      </c>
      <c r="S18" s="124">
        <f t="shared" si="2"/>
        <v>0</v>
      </c>
      <c r="T18" s="124">
        <f t="shared" si="3"/>
        <v>0</v>
      </c>
      <c r="U18" s="124">
        <f t="shared" si="4"/>
        <v>0</v>
      </c>
      <c r="V18" s="124">
        <f t="shared" si="5"/>
        <v>0</v>
      </c>
      <c r="W18" s="124">
        <f t="shared" si="9"/>
        <v>0</v>
      </c>
      <c r="X18" s="124">
        <f t="shared" si="10"/>
        <v>0</v>
      </c>
      <c r="Y18" s="124">
        <f t="shared" si="11"/>
        <v>0</v>
      </c>
      <c r="Z18" s="124">
        <f t="shared" si="12"/>
        <v>0</v>
      </c>
      <c r="AA18" s="124">
        <f t="shared" si="13"/>
        <v>0</v>
      </c>
      <c r="AB18" s="124">
        <f t="shared" si="14"/>
        <v>0</v>
      </c>
      <c r="AC18" s="124">
        <f t="shared" si="15"/>
        <v>0</v>
      </c>
      <c r="AD18" s="124">
        <f t="shared" si="16"/>
        <v>0</v>
      </c>
      <c r="AE18" s="124">
        <f t="shared" si="17"/>
        <v>0</v>
      </c>
      <c r="AF18" s="124"/>
      <c r="AG18" s="116">
        <f t="shared" si="18"/>
        <v>0</v>
      </c>
    </row>
    <row r="19" spans="1:33" ht="15" customHeight="1" thickBot="1" x14ac:dyDescent="0.35">
      <c r="A19" s="198" t="s">
        <v>31</v>
      </c>
      <c r="B19" s="199"/>
      <c r="C19" s="199"/>
      <c r="D19" s="199"/>
      <c r="E19" s="199"/>
      <c r="F19" s="125">
        <f>SUM(F12:F18)</f>
        <v>1</v>
      </c>
      <c r="G19" s="126">
        <f>SUM(G12:G18)</f>
        <v>0</v>
      </c>
      <c r="H19" s="127">
        <f>SUM(H12:H18)</f>
        <v>42000</v>
      </c>
      <c r="I19" s="127">
        <f>SUM(I12:I18)</f>
        <v>42000</v>
      </c>
      <c r="J19" s="128">
        <f>IFERROR(G19/$H$19,0)</f>
        <v>0</v>
      </c>
      <c r="K19" s="129">
        <f>I19/J6</f>
        <v>1</v>
      </c>
      <c r="M19" s="115">
        <f>SUM(M12:M18)</f>
        <v>60000</v>
      </c>
      <c r="N19" s="115">
        <f t="shared" si="0"/>
        <v>18000</v>
      </c>
      <c r="O19" s="116">
        <f t="shared" si="19"/>
        <v>42000</v>
      </c>
      <c r="P19" s="116"/>
      <c r="Q19" s="190"/>
      <c r="R19" s="130">
        <v>0</v>
      </c>
      <c r="S19" s="130">
        <v>0</v>
      </c>
      <c r="T19" s="130">
        <v>0</v>
      </c>
      <c r="U19" s="130">
        <v>0</v>
      </c>
      <c r="V19" s="130">
        <v>0</v>
      </c>
      <c r="W19" s="130">
        <v>0</v>
      </c>
      <c r="X19" s="130">
        <v>0</v>
      </c>
      <c r="Y19" s="130">
        <v>0</v>
      </c>
      <c r="Z19" s="130">
        <v>0</v>
      </c>
      <c r="AA19" s="130">
        <v>0</v>
      </c>
      <c r="AB19" s="130">
        <v>0</v>
      </c>
      <c r="AC19" s="130">
        <v>0</v>
      </c>
      <c r="AD19" s="130">
        <v>0</v>
      </c>
      <c r="AE19" s="130">
        <v>0</v>
      </c>
      <c r="AF19" s="130">
        <f>SUM(AF12:AF18)</f>
        <v>0</v>
      </c>
      <c r="AG19" s="131">
        <f>SUM(AG12:AG18)</f>
        <v>0</v>
      </c>
    </row>
    <row r="20" spans="1:33" ht="15" customHeight="1" thickBot="1" x14ac:dyDescent="0.35">
      <c r="A20" s="80"/>
      <c r="F20" s="132"/>
      <c r="G20" s="81"/>
      <c r="H20" s="113"/>
      <c r="I20" s="113"/>
      <c r="J20" s="133"/>
      <c r="M20" s="116"/>
      <c r="N20" s="116"/>
      <c r="O20" s="116"/>
      <c r="P20" s="116"/>
      <c r="Q20" s="190"/>
      <c r="R20" s="134" t="s">
        <v>55</v>
      </c>
      <c r="S20" s="116"/>
      <c r="T20" s="135"/>
    </row>
    <row r="21" spans="1:33" ht="15" customHeight="1" thickBot="1" x14ac:dyDescent="0.35">
      <c r="A21" s="195" t="s">
        <v>26</v>
      </c>
      <c r="B21" s="196"/>
      <c r="C21" s="196"/>
      <c r="D21" s="196"/>
      <c r="E21" s="196"/>
      <c r="F21" s="137" t="s">
        <v>27</v>
      </c>
      <c r="G21" s="137" t="s">
        <v>1</v>
      </c>
      <c r="H21" s="136" t="s">
        <v>28</v>
      </c>
      <c r="I21" s="136" t="s">
        <v>29</v>
      </c>
      <c r="J21" s="138" t="s">
        <v>30</v>
      </c>
      <c r="P21" s="116"/>
      <c r="Q21" s="116"/>
      <c r="R21" s="134"/>
      <c r="S21" s="116"/>
      <c r="T21" s="135"/>
      <c r="U21" s="116"/>
    </row>
    <row r="22" spans="1:33" ht="15" customHeight="1" x14ac:dyDescent="0.3">
      <c r="A22" s="139" t="s">
        <v>59</v>
      </c>
      <c r="B22" s="140"/>
      <c r="C22" s="140"/>
      <c r="D22" s="140"/>
      <c r="E22" s="140"/>
      <c r="F22" s="81" t="e">
        <f>+PG!G6+SD!G6+DD!G6+CD!G6+BN!G6+CA!G6+Warranty!G6</f>
        <v>#DIV/0!</v>
      </c>
      <c r="G22" s="81">
        <f>+PG!G28+SD!G28+DD!G28+CD!G28+BN!G27+CA!G27+Warranty!G27</f>
        <v>0</v>
      </c>
      <c r="H22" s="113" t="e">
        <f>+F22-G22</f>
        <v>#DIV/0!</v>
      </c>
      <c r="I22" s="141" t="e">
        <f>+F22/$F$29</f>
        <v>#DIV/0!</v>
      </c>
      <c r="J22" s="142" t="e">
        <f>+H22/$H$29</f>
        <v>#DIV/0!</v>
      </c>
      <c r="M22" s="143" t="s">
        <v>57</v>
      </c>
      <c r="N22" s="143" t="s">
        <v>56</v>
      </c>
      <c r="O22" s="143" t="s">
        <v>54</v>
      </c>
      <c r="P22" s="116"/>
      <c r="Q22" s="116"/>
      <c r="R22" s="116"/>
      <c r="S22" s="116"/>
      <c r="T22" s="135"/>
    </row>
    <row r="23" spans="1:33" ht="15" customHeight="1" x14ac:dyDescent="0.3">
      <c r="A23" s="139" t="s">
        <v>60</v>
      </c>
      <c r="B23" s="140"/>
      <c r="C23" s="140"/>
      <c r="D23" s="140"/>
      <c r="E23" s="140"/>
      <c r="F23" s="144" t="e">
        <f>+PG!G30+SD!G30+DD!G30+CD!G30+BN!G29+CA!G29+Warranty!G29</f>
        <v>#DIV/0!</v>
      </c>
      <c r="G23" s="144">
        <f>+PG!G52+SD!G52+DD!G52+CD!G52+BN!G50+CA!G50+Warranty!G50</f>
        <v>0</v>
      </c>
      <c r="H23" s="113" t="e">
        <f>+F23-G23</f>
        <v>#DIV/0!</v>
      </c>
      <c r="I23" s="141" t="e">
        <f>+F23/$F$29</f>
        <v>#DIV/0!</v>
      </c>
      <c r="J23" s="142" t="e">
        <f>+H23/$H$29</f>
        <v>#DIV/0!</v>
      </c>
      <c r="M23" s="134" t="s">
        <v>42</v>
      </c>
      <c r="N23" s="145">
        <v>0</v>
      </c>
      <c r="O23" s="146"/>
      <c r="P23" s="116"/>
      <c r="Q23" s="116"/>
      <c r="R23" s="116"/>
      <c r="S23" s="116"/>
      <c r="T23" s="135"/>
    </row>
    <row r="24" spans="1:33" ht="15" customHeight="1" x14ac:dyDescent="0.3">
      <c r="A24" s="139" t="s">
        <v>61</v>
      </c>
      <c r="B24" s="140"/>
      <c r="C24" s="140"/>
      <c r="D24" s="140"/>
      <c r="E24" s="140"/>
      <c r="F24" s="144" t="e">
        <f>+PG!G54+SD!G54+DD!G54+CD!G54+BN!G52+CA!G52+Warranty!G52</f>
        <v>#DIV/0!</v>
      </c>
      <c r="G24" s="144">
        <f>+PG!G76+SD!G76+DD!G76+CD!G76+BN!G73+CA!G73+Warranty!G73</f>
        <v>0</v>
      </c>
      <c r="H24" s="113" t="e">
        <f>+F24-G24</f>
        <v>#DIV/0!</v>
      </c>
      <c r="I24" s="141" t="e">
        <f>+F24/$F$29</f>
        <v>#DIV/0!</v>
      </c>
      <c r="J24" s="142" t="e">
        <f>+H24/$H$29</f>
        <v>#DIV/0!</v>
      </c>
      <c r="M24" s="134" t="s">
        <v>70</v>
      </c>
      <c r="N24" s="145">
        <v>0</v>
      </c>
      <c r="O24" s="146"/>
      <c r="P24" s="116"/>
      <c r="Q24" s="116"/>
      <c r="R24" s="116"/>
      <c r="S24" s="116"/>
      <c r="T24" s="135"/>
    </row>
    <row r="25" spans="1:33" ht="15" customHeight="1" x14ac:dyDescent="0.3">
      <c r="A25" s="139" t="s">
        <v>65</v>
      </c>
      <c r="B25" s="140"/>
      <c r="C25" s="140"/>
      <c r="D25" s="140"/>
      <c r="E25" s="140"/>
      <c r="F25" s="144" t="e">
        <f>+PG!G78+SD!G78+DD!G78+CD!G78+BN!G75+CA!G75+Warranty!G75</f>
        <v>#DIV/0!</v>
      </c>
      <c r="G25" s="144">
        <f>+PG!G81+SD!G81+DD!G81+CD!G81+BN!G78+CA!G78+Warranty!G78</f>
        <v>0</v>
      </c>
      <c r="H25" s="113" t="e">
        <f>+F25-G25</f>
        <v>#DIV/0!</v>
      </c>
      <c r="I25" s="141" t="e">
        <f>+F25/$F$29</f>
        <v>#DIV/0!</v>
      </c>
      <c r="J25" s="142" t="e">
        <f>+H25/$H$29</f>
        <v>#DIV/0!</v>
      </c>
      <c r="M25" s="134" t="s">
        <v>71</v>
      </c>
      <c r="N25" s="145">
        <v>0</v>
      </c>
      <c r="O25" s="146"/>
      <c r="P25" s="116"/>
      <c r="Q25" s="116"/>
      <c r="R25" s="116"/>
      <c r="S25" s="116"/>
      <c r="T25" s="135"/>
    </row>
    <row r="26" spans="1:33" ht="15" customHeight="1" x14ac:dyDescent="0.3">
      <c r="A26" s="139" t="s">
        <v>62</v>
      </c>
      <c r="B26" s="140"/>
      <c r="C26" s="140"/>
      <c r="D26" s="140"/>
      <c r="E26" s="140"/>
      <c r="F26" s="144" t="e">
        <f>+PG!G83+SD!G83+DD!G83+CD!G83+BN!G80+CA!G80+Warranty!G80</f>
        <v>#DIV/0!</v>
      </c>
      <c r="G26" s="144">
        <f>+PG!G88+SD!G88+DD!G88+CD!G88+BN!G85+CA!G85+Warranty!G85</f>
        <v>0</v>
      </c>
      <c r="H26" s="113" t="e">
        <f>+F26-G26</f>
        <v>#DIV/0!</v>
      </c>
      <c r="I26" s="141" t="e">
        <f>+F26/$F$29</f>
        <v>#DIV/0!</v>
      </c>
      <c r="J26" s="142" t="e">
        <f>+H26/$H$29</f>
        <v>#DIV/0!</v>
      </c>
      <c r="M26" s="134" t="s">
        <v>72</v>
      </c>
      <c r="N26" s="145">
        <v>0</v>
      </c>
      <c r="O26" s="146"/>
      <c r="P26" s="116"/>
      <c r="Q26" s="116"/>
      <c r="R26" s="116"/>
      <c r="S26" s="116"/>
      <c r="T26" s="135"/>
    </row>
    <row r="27" spans="1:33" ht="15" customHeight="1" x14ac:dyDescent="0.3">
      <c r="A27" s="90"/>
      <c r="B27" s="90"/>
      <c r="C27" s="90"/>
      <c r="D27" s="90"/>
      <c r="E27" s="90"/>
      <c r="F27" s="144"/>
      <c r="G27" s="144"/>
      <c r="H27" s="113"/>
      <c r="I27" s="141"/>
      <c r="J27" s="142"/>
      <c r="M27" s="134" t="s">
        <v>73</v>
      </c>
      <c r="N27" s="145">
        <v>0</v>
      </c>
      <c r="O27" s="146"/>
      <c r="P27" s="116"/>
      <c r="Q27" s="116"/>
      <c r="R27" s="116"/>
      <c r="S27" s="116"/>
      <c r="T27" s="135"/>
    </row>
    <row r="28" spans="1:33" ht="15" customHeight="1" thickBot="1" x14ac:dyDescent="0.35">
      <c r="A28" s="90"/>
      <c r="B28" s="90"/>
      <c r="C28" s="90"/>
      <c r="D28" s="90"/>
      <c r="E28" s="90"/>
      <c r="F28" s="144"/>
      <c r="G28" s="144"/>
      <c r="H28" s="113"/>
      <c r="I28" s="141"/>
      <c r="J28" s="142"/>
      <c r="M28" s="116"/>
      <c r="N28" s="116"/>
      <c r="O28" s="116"/>
      <c r="P28" s="116"/>
      <c r="Q28" s="116"/>
      <c r="R28" s="116"/>
      <c r="S28" s="116"/>
      <c r="T28" s="135"/>
    </row>
    <row r="29" spans="1:33" ht="15" customHeight="1" thickBot="1" x14ac:dyDescent="0.35">
      <c r="A29" s="188" t="s">
        <v>31</v>
      </c>
      <c r="B29" s="189"/>
      <c r="C29" s="189"/>
      <c r="D29" s="189"/>
      <c r="E29" s="189"/>
      <c r="F29" s="147" t="e">
        <f>+SUM(F22:F26)</f>
        <v>#DIV/0!</v>
      </c>
      <c r="G29" s="147">
        <f>+SUM(G22:G26)</f>
        <v>0</v>
      </c>
      <c r="H29" s="147" t="e">
        <f>+SUM(H22:H26)</f>
        <v>#DIV/0!</v>
      </c>
      <c r="I29" s="148" t="e">
        <f>+SUM(I22:I26)</f>
        <v>#DIV/0!</v>
      </c>
      <c r="J29" s="149" t="e">
        <f>+SUM(J22:J26)</f>
        <v>#DIV/0!</v>
      </c>
      <c r="M29" s="116"/>
      <c r="N29" s="116"/>
      <c r="O29" s="116"/>
      <c r="P29" s="116"/>
      <c r="Q29" s="116"/>
      <c r="R29" s="116"/>
      <c r="S29" s="116"/>
      <c r="T29" s="135"/>
    </row>
    <row r="30" spans="1:33" ht="15" customHeight="1" thickTop="1" thickBot="1" x14ac:dyDescent="0.35">
      <c r="A30" s="150"/>
      <c r="B30" s="151"/>
      <c r="C30" s="151"/>
      <c r="D30" s="151"/>
      <c r="E30" s="151"/>
      <c r="F30" s="144"/>
      <c r="G30" s="144"/>
      <c r="H30" s="144"/>
      <c r="I30" s="152"/>
      <c r="J30" s="152"/>
      <c r="M30" s="116"/>
      <c r="N30" s="116"/>
      <c r="O30" s="116"/>
      <c r="P30" s="116"/>
      <c r="Q30" s="116"/>
      <c r="R30" s="116"/>
      <c r="S30" s="116"/>
      <c r="T30" s="135"/>
    </row>
    <row r="31" spans="1:33" ht="15" customHeight="1" thickBot="1" x14ac:dyDescent="0.35">
      <c r="A31" s="195" t="s">
        <v>32</v>
      </c>
      <c r="B31" s="196"/>
      <c r="C31" s="196"/>
      <c r="D31" s="196"/>
      <c r="E31" s="196"/>
      <c r="F31" s="196"/>
      <c r="G31" s="196"/>
      <c r="H31" s="196"/>
      <c r="I31" s="196"/>
      <c r="J31" s="197"/>
      <c r="M31" s="116"/>
      <c r="N31" s="124"/>
      <c r="O31" s="116"/>
      <c r="P31" s="116"/>
      <c r="Q31" s="116"/>
      <c r="R31" s="116"/>
      <c r="S31" s="116"/>
      <c r="T31" s="135"/>
    </row>
    <row r="32" spans="1:33" ht="15" customHeight="1" x14ac:dyDescent="0.3">
      <c r="A32" s="80" t="s">
        <v>24</v>
      </c>
      <c r="E32" s="184" t="s">
        <v>43</v>
      </c>
      <c r="F32" s="184"/>
      <c r="G32" s="120"/>
      <c r="H32" s="118"/>
      <c r="I32" s="118"/>
      <c r="J32" s="153"/>
      <c r="M32" s="154" t="s">
        <v>31</v>
      </c>
      <c r="N32" s="155">
        <f>SUM(N23:N30)</f>
        <v>0</v>
      </c>
      <c r="O32" s="116"/>
      <c r="P32" s="116"/>
      <c r="Q32" s="116"/>
      <c r="R32" s="116"/>
      <c r="S32" s="116"/>
      <c r="T32" s="135"/>
    </row>
    <row r="33" spans="1:20" ht="15" customHeight="1" x14ac:dyDescent="0.3">
      <c r="A33" s="80" t="s">
        <v>25</v>
      </c>
      <c r="E33" s="194" t="s">
        <v>44</v>
      </c>
      <c r="F33" s="194"/>
      <c r="G33" s="156"/>
      <c r="H33" s="157"/>
      <c r="I33" s="157"/>
      <c r="J33" s="158"/>
      <c r="M33" s="116"/>
      <c r="N33" s="116"/>
      <c r="O33" s="116"/>
      <c r="P33" s="116"/>
      <c r="Q33" s="116"/>
      <c r="R33" s="116"/>
      <c r="S33" s="116"/>
      <c r="T33" s="135"/>
    </row>
    <row r="34" spans="1:20" ht="15" customHeight="1" x14ac:dyDescent="0.3">
      <c r="A34" s="80" t="s">
        <v>82</v>
      </c>
      <c r="E34" s="194" t="s">
        <v>44</v>
      </c>
      <c r="F34" s="194"/>
      <c r="G34" s="156"/>
      <c r="H34" s="157"/>
      <c r="I34" s="157"/>
      <c r="J34" s="158"/>
      <c r="M34" s="116"/>
      <c r="N34" s="116"/>
      <c r="O34" s="116"/>
      <c r="P34" s="116"/>
      <c r="Q34" s="116"/>
      <c r="R34" s="116"/>
      <c r="S34" s="116"/>
      <c r="T34" s="135"/>
    </row>
    <row r="35" spans="1:20" ht="15" customHeight="1" thickBot="1" x14ac:dyDescent="0.35">
      <c r="A35" s="85" t="s">
        <v>83</v>
      </c>
      <c r="B35" s="86"/>
      <c r="C35" s="86"/>
      <c r="D35" s="86"/>
      <c r="E35" s="179" t="s">
        <v>84</v>
      </c>
      <c r="F35" s="178"/>
      <c r="G35" s="86"/>
      <c r="H35" s="86"/>
      <c r="I35" s="86"/>
      <c r="J35" s="159"/>
    </row>
    <row r="36" spans="1:20" ht="15" customHeight="1" thickBot="1" x14ac:dyDescent="0.35">
      <c r="A36" s="80"/>
      <c r="F36" s="160"/>
      <c r="G36" s="161"/>
      <c r="H36" s="162"/>
      <c r="I36" s="113"/>
      <c r="J36" s="163"/>
    </row>
    <row r="37" spans="1:20" ht="17.25" thickBot="1" x14ac:dyDescent="0.35">
      <c r="A37" s="195" t="s">
        <v>22</v>
      </c>
      <c r="B37" s="196"/>
      <c r="C37" s="196"/>
      <c r="D37" s="196"/>
      <c r="E37" s="196"/>
      <c r="F37" s="196"/>
      <c r="G37" s="196"/>
      <c r="H37" s="196"/>
      <c r="I37" s="196"/>
      <c r="J37" s="197"/>
    </row>
    <row r="38" spans="1:20" x14ac:dyDescent="0.3">
      <c r="A38" s="164"/>
      <c r="B38" s="95"/>
      <c r="C38" s="95"/>
      <c r="D38" s="95"/>
      <c r="E38" s="95"/>
      <c r="F38" s="95"/>
      <c r="G38" s="95"/>
      <c r="H38" s="95"/>
      <c r="I38" s="95"/>
      <c r="J38" s="165"/>
    </row>
    <row r="39" spans="1:20" x14ac:dyDescent="0.3">
      <c r="A39" s="166" t="str">
        <f>A22</f>
        <v>Dept Name 1</v>
      </c>
      <c r="B39" s="167" t="s">
        <v>63</v>
      </c>
      <c r="C39" s="168"/>
      <c r="D39" s="168"/>
      <c r="E39" s="169" t="s">
        <v>43</v>
      </c>
      <c r="F39" s="170"/>
      <c r="G39" s="170"/>
      <c r="H39" s="171"/>
      <c r="I39" s="171"/>
      <c r="J39" s="172"/>
    </row>
    <row r="40" spans="1:20" x14ac:dyDescent="0.3">
      <c r="A40" s="166" t="str">
        <f>A23</f>
        <v>Dept Name 2</v>
      </c>
      <c r="B40" s="167" t="s">
        <v>63</v>
      </c>
      <c r="C40" s="168"/>
      <c r="D40" s="168"/>
      <c r="E40" s="169" t="s">
        <v>43</v>
      </c>
      <c r="F40" s="170"/>
      <c r="G40" s="170"/>
      <c r="H40" s="171"/>
      <c r="I40" s="171"/>
      <c r="J40" s="172"/>
    </row>
    <row r="41" spans="1:20" x14ac:dyDescent="0.3">
      <c r="A41" s="166" t="str">
        <f>A24</f>
        <v>Dept Name 3</v>
      </c>
      <c r="B41" s="167" t="s">
        <v>63</v>
      </c>
      <c r="C41" s="168"/>
      <c r="D41" s="168"/>
      <c r="E41" s="169" t="s">
        <v>43</v>
      </c>
      <c r="F41" s="170"/>
      <c r="G41" s="170"/>
      <c r="H41" s="171"/>
      <c r="I41" s="171"/>
      <c r="J41" s="172"/>
    </row>
    <row r="42" spans="1:20" x14ac:dyDescent="0.3">
      <c r="A42" s="166" t="str">
        <f>A25</f>
        <v>Mechanical Engineering</v>
      </c>
      <c r="B42" s="167" t="s">
        <v>63</v>
      </c>
      <c r="C42" s="168"/>
      <c r="D42" s="168"/>
      <c r="E42" s="169" t="s">
        <v>43</v>
      </c>
      <c r="F42" s="170"/>
      <c r="G42" s="170"/>
      <c r="H42" s="171"/>
      <c r="I42" s="171"/>
      <c r="J42" s="172"/>
    </row>
    <row r="43" spans="1:20" x14ac:dyDescent="0.3">
      <c r="A43" s="166" t="str">
        <f>A26</f>
        <v>Misc</v>
      </c>
      <c r="B43" s="167" t="s">
        <v>63</v>
      </c>
      <c r="C43" s="168"/>
      <c r="D43" s="168"/>
      <c r="E43" s="170"/>
      <c r="F43" s="170"/>
      <c r="G43" s="170"/>
      <c r="H43" s="171"/>
      <c r="I43" s="171"/>
      <c r="J43" s="172"/>
    </row>
    <row r="44" spans="1:20" ht="17.25" thickBot="1" x14ac:dyDescent="0.35">
      <c r="A44" s="173"/>
      <c r="B44" s="174"/>
      <c r="C44" s="174"/>
      <c r="D44" s="175"/>
      <c r="E44" s="176"/>
      <c r="F44" s="176"/>
      <c r="G44" s="176"/>
      <c r="H44" s="174"/>
      <c r="I44" s="174"/>
      <c r="J44" s="177"/>
    </row>
  </sheetData>
  <sheetProtection selectLockedCells="1"/>
  <mergeCells count="13">
    <mergeCell ref="E33:F33"/>
    <mergeCell ref="A31:J31"/>
    <mergeCell ref="A37:J37"/>
    <mergeCell ref="A19:E19"/>
    <mergeCell ref="A21:E21"/>
    <mergeCell ref="E34:F34"/>
    <mergeCell ref="K4:N4"/>
    <mergeCell ref="K5:R5"/>
    <mergeCell ref="E32:F32"/>
    <mergeCell ref="A10:J10"/>
    <mergeCell ref="A29:E29"/>
    <mergeCell ref="Q10:Q20"/>
    <mergeCell ref="M10:O10"/>
  </mergeCells>
  <hyperlinks>
    <hyperlink ref="E35" r:id="rId1" xr:uid="{15F85945-908B-4385-9C02-04CDF78C82DE}"/>
  </hyperlinks>
  <pageMargins left="0.7" right="0.7" top="0.75" bottom="0.75" header="0.3" footer="0.3"/>
  <pageSetup scale="47" fitToHeight="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CA81B-12C1-456C-8085-B34929DBE7FD}">
  <sheetPr>
    <pageSetUpPr fitToPage="1"/>
  </sheetPr>
  <dimension ref="A1:L93"/>
  <sheetViews>
    <sheetView workbookViewId="0">
      <pane ySplit="4" topLeftCell="A47" activePane="bottomLeft" state="frozen"/>
      <selection pane="bottomLeft" activeCell="C74" sqref="C74"/>
    </sheetView>
  </sheetViews>
  <sheetFormatPr defaultRowHeight="14.25" x14ac:dyDescent="0.2"/>
  <cols>
    <col min="1" max="1" width="9.140625" style="1"/>
    <col min="2" max="2" width="9.28515625" style="1" bestFit="1" customWidth="1"/>
    <col min="3" max="3" width="40.42578125" style="1" bestFit="1" customWidth="1"/>
    <col min="4" max="4" width="10.7109375" style="1" customWidth="1"/>
    <col min="5" max="5" width="13.85546875" style="1" customWidth="1"/>
    <col min="6" max="6" width="24.140625" style="6" customWidth="1"/>
    <col min="7" max="8" width="14.7109375" style="1" customWidth="1"/>
    <col min="9" max="9" width="25.5703125" style="1" customWidth="1"/>
    <col min="10" max="10" width="20.140625" style="1" customWidth="1"/>
    <col min="11" max="11" width="25.28515625" style="1" customWidth="1"/>
    <col min="12" max="16384" width="9.140625" style="1"/>
  </cols>
  <sheetData>
    <row r="1" spans="1:11" ht="15" x14ac:dyDescent="0.25">
      <c r="A1" s="65" t="str">
        <f>+'Budget Updated'!A2</f>
        <v>Project - PROJECT NUMBER  PROJECT NAME</v>
      </c>
    </row>
    <row r="3" spans="1:11" ht="15.75" thickBot="1" x14ac:dyDescent="0.3">
      <c r="A3" s="200" t="str">
        <f>+'Budget Updated'!A12</f>
        <v>Programming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ht="30" thickBot="1" x14ac:dyDescent="0.3">
      <c r="A4" s="7"/>
      <c r="B4" s="63">
        <f>+(J5-I5)/7</f>
        <v>0.5714285714285714</v>
      </c>
      <c r="C4" s="8" t="s">
        <v>10</v>
      </c>
      <c r="D4" s="2"/>
      <c r="E4" s="3"/>
      <c r="F4" s="9" t="s">
        <v>15</v>
      </c>
      <c r="G4" s="10" t="s">
        <v>3</v>
      </c>
      <c r="H4" s="11" t="s">
        <v>17</v>
      </c>
      <c r="I4" s="12" t="s">
        <v>21</v>
      </c>
      <c r="J4" s="12" t="s">
        <v>18</v>
      </c>
      <c r="K4" s="13" t="s">
        <v>52</v>
      </c>
    </row>
    <row r="5" spans="1:11" ht="15" x14ac:dyDescent="0.25">
      <c r="A5" s="14"/>
      <c r="B5" s="52" t="s">
        <v>9</v>
      </c>
      <c r="C5" s="8"/>
      <c r="D5" s="8"/>
      <c r="E5" s="15"/>
      <c r="F5" s="16"/>
      <c r="G5" s="17"/>
      <c r="H5" s="18"/>
      <c r="I5" s="51">
        <f>'Budget Updated'!C12</f>
        <v>45597</v>
      </c>
      <c r="J5" s="51">
        <f>'Budget Updated'!D12</f>
        <v>45601</v>
      </c>
      <c r="K5" s="19"/>
    </row>
    <row r="6" spans="1:11" ht="15" x14ac:dyDescent="0.25">
      <c r="A6" s="20"/>
      <c r="B6" s="21"/>
      <c r="C6" s="22" t="str">
        <f>'Budget Updated'!A22</f>
        <v>Dept Name 1</v>
      </c>
      <c r="D6" s="22" t="s">
        <v>0</v>
      </c>
      <c r="E6" s="23" t="s">
        <v>1</v>
      </c>
      <c r="F6" s="64" t="e">
        <f>+G28/($G$28+$G$52+$G$76+$G$81+$G$88)</f>
        <v>#DIV/0!</v>
      </c>
      <c r="G6" s="25" t="e">
        <f>'Budget Updated'!$H$12*F6</f>
        <v>#DIV/0!</v>
      </c>
      <c r="H6" s="26" t="e">
        <f>G6*(100%-'Budget Updated'!$B$8)</f>
        <v>#DIV/0!</v>
      </c>
      <c r="I6" s="27"/>
      <c r="J6" s="28"/>
      <c r="K6" s="29"/>
    </row>
    <row r="7" spans="1:11" ht="15" x14ac:dyDescent="0.25">
      <c r="A7" s="66"/>
      <c r="B7" s="30">
        <f>D7/$B$4</f>
        <v>0</v>
      </c>
      <c r="C7" s="28" t="s">
        <v>13</v>
      </c>
      <c r="D7" s="49"/>
      <c r="E7" s="31">
        <v>315</v>
      </c>
      <c r="F7" s="32"/>
      <c r="G7" s="33">
        <f t="shared" ref="G7:G27" si="0">E7*D7</f>
        <v>0</v>
      </c>
      <c r="H7" s="27"/>
      <c r="I7" s="27"/>
      <c r="J7" s="28"/>
      <c r="K7" s="34" t="e">
        <f>G7/$G$6</f>
        <v>#DIV/0!</v>
      </c>
    </row>
    <row r="8" spans="1:11" ht="15" x14ac:dyDescent="0.25">
      <c r="A8" s="66"/>
      <c r="B8" s="30">
        <f t="shared" ref="B8:B27" si="1">D8/$B$4</f>
        <v>0</v>
      </c>
      <c r="C8" s="28" t="s">
        <v>14</v>
      </c>
      <c r="D8" s="49"/>
      <c r="E8" s="31">
        <v>310</v>
      </c>
      <c r="F8" s="32"/>
      <c r="G8" s="33">
        <f t="shared" ref="G8:G24" si="2">E8*D8</f>
        <v>0</v>
      </c>
      <c r="H8" s="27"/>
      <c r="I8" s="27"/>
      <c r="J8" s="28"/>
      <c r="K8" s="34" t="e">
        <f t="shared" ref="K8:K24" si="3">G8/$G$6</f>
        <v>#DIV/0!</v>
      </c>
    </row>
    <row r="9" spans="1:11" ht="15" x14ac:dyDescent="0.25">
      <c r="A9" s="66"/>
      <c r="B9" s="30">
        <f t="shared" si="1"/>
        <v>0</v>
      </c>
      <c r="C9" s="28" t="s">
        <v>58</v>
      </c>
      <c r="D9" s="49"/>
      <c r="E9" s="31">
        <v>250</v>
      </c>
      <c r="F9" s="32"/>
      <c r="G9" s="33">
        <f t="shared" si="2"/>
        <v>0</v>
      </c>
      <c r="H9" s="27"/>
      <c r="I9" s="27"/>
      <c r="J9" s="28"/>
      <c r="K9" s="34" t="e">
        <f t="shared" si="3"/>
        <v>#DIV/0!</v>
      </c>
    </row>
    <row r="10" spans="1:11" ht="15" x14ac:dyDescent="0.25">
      <c r="A10" s="66"/>
      <c r="B10" s="30">
        <f t="shared" si="1"/>
        <v>0</v>
      </c>
      <c r="C10" s="28" t="s">
        <v>86</v>
      </c>
      <c r="D10" s="49"/>
      <c r="E10" s="31">
        <v>175</v>
      </c>
      <c r="F10" s="32"/>
      <c r="G10" s="33">
        <f t="shared" si="2"/>
        <v>0</v>
      </c>
      <c r="H10" s="27"/>
      <c r="I10" s="27"/>
      <c r="J10" s="28"/>
      <c r="K10" s="34" t="e">
        <f t="shared" si="3"/>
        <v>#DIV/0!</v>
      </c>
    </row>
    <row r="11" spans="1:11" ht="15" x14ac:dyDescent="0.25">
      <c r="A11" s="66"/>
      <c r="B11" s="30">
        <f t="shared" si="1"/>
        <v>0</v>
      </c>
      <c r="C11" s="28" t="s">
        <v>87</v>
      </c>
      <c r="D11" s="49"/>
      <c r="E11" s="31">
        <v>170</v>
      </c>
      <c r="F11" s="32"/>
      <c r="G11" s="33">
        <f t="shared" si="2"/>
        <v>0</v>
      </c>
      <c r="H11" s="27"/>
      <c r="I11" s="27"/>
      <c r="J11" s="28"/>
      <c r="K11" s="34" t="e">
        <f t="shared" si="3"/>
        <v>#DIV/0!</v>
      </c>
    </row>
    <row r="12" spans="1:11" ht="15" x14ac:dyDescent="0.25">
      <c r="A12" s="66"/>
      <c r="B12" s="30">
        <f t="shared" si="1"/>
        <v>0</v>
      </c>
      <c r="C12" s="28" t="s">
        <v>88</v>
      </c>
      <c r="D12" s="49"/>
      <c r="E12" s="31">
        <v>150</v>
      </c>
      <c r="F12" s="32"/>
      <c r="G12" s="33">
        <f t="shared" si="2"/>
        <v>0</v>
      </c>
      <c r="H12" s="27"/>
      <c r="I12" s="27"/>
      <c r="J12" s="28"/>
      <c r="K12" s="34" t="e">
        <f t="shared" si="3"/>
        <v>#DIV/0!</v>
      </c>
    </row>
    <row r="13" spans="1:11" ht="15" x14ac:dyDescent="0.25">
      <c r="A13" s="66"/>
      <c r="B13" s="30">
        <f t="shared" si="1"/>
        <v>0</v>
      </c>
      <c r="C13" s="28" t="s">
        <v>89</v>
      </c>
      <c r="D13" s="49"/>
      <c r="E13" s="31">
        <v>155</v>
      </c>
      <c r="F13" s="32"/>
      <c r="G13" s="33">
        <f t="shared" si="2"/>
        <v>0</v>
      </c>
      <c r="H13" s="27"/>
      <c r="I13" s="27"/>
      <c r="J13" s="28"/>
      <c r="K13" s="34" t="e">
        <f t="shared" si="3"/>
        <v>#DIV/0!</v>
      </c>
    </row>
    <row r="14" spans="1:11" ht="15" x14ac:dyDescent="0.25">
      <c r="A14" s="66"/>
      <c r="B14" s="30">
        <f t="shared" si="1"/>
        <v>0</v>
      </c>
      <c r="C14" s="28" t="s">
        <v>90</v>
      </c>
      <c r="D14" s="49"/>
      <c r="E14" s="31">
        <v>140</v>
      </c>
      <c r="F14" s="32"/>
      <c r="G14" s="33">
        <f t="shared" si="2"/>
        <v>0</v>
      </c>
      <c r="H14" s="27"/>
      <c r="I14" s="27"/>
      <c r="J14" s="28"/>
      <c r="K14" s="34" t="e">
        <f t="shared" si="3"/>
        <v>#DIV/0!</v>
      </c>
    </row>
    <row r="15" spans="1:11" ht="15" x14ac:dyDescent="0.25">
      <c r="A15" s="66"/>
      <c r="B15" s="30">
        <f t="shared" si="1"/>
        <v>0</v>
      </c>
      <c r="C15" s="28" t="s">
        <v>91</v>
      </c>
      <c r="D15" s="49"/>
      <c r="E15" s="31">
        <v>115</v>
      </c>
      <c r="F15" s="32"/>
      <c r="G15" s="33">
        <f t="shared" si="2"/>
        <v>0</v>
      </c>
      <c r="H15" s="27"/>
      <c r="I15" s="27"/>
      <c r="J15" s="28"/>
      <c r="K15" s="34" t="e">
        <f t="shared" si="3"/>
        <v>#DIV/0!</v>
      </c>
    </row>
    <row r="16" spans="1:11" ht="15" x14ac:dyDescent="0.25">
      <c r="A16" s="66"/>
      <c r="B16" s="30">
        <f t="shared" si="1"/>
        <v>0</v>
      </c>
      <c r="C16" s="28" t="s">
        <v>92</v>
      </c>
      <c r="D16" s="49"/>
      <c r="E16" s="31">
        <v>65</v>
      </c>
      <c r="F16" s="32"/>
      <c r="G16" s="33">
        <f t="shared" si="2"/>
        <v>0</v>
      </c>
      <c r="H16" s="27"/>
      <c r="I16" s="27"/>
      <c r="J16" s="28"/>
      <c r="K16" s="34" t="e">
        <f t="shared" si="3"/>
        <v>#DIV/0!</v>
      </c>
    </row>
    <row r="17" spans="1:12" ht="15" x14ac:dyDescent="0.25">
      <c r="A17" s="66"/>
      <c r="B17" s="30">
        <f t="shared" si="1"/>
        <v>0</v>
      </c>
      <c r="C17" s="28" t="s">
        <v>93</v>
      </c>
      <c r="D17" s="49"/>
      <c r="E17" s="31">
        <v>155</v>
      </c>
      <c r="F17" s="32"/>
      <c r="G17" s="33">
        <f t="shared" si="2"/>
        <v>0</v>
      </c>
      <c r="H17" s="27"/>
      <c r="I17" s="27"/>
      <c r="J17" s="28"/>
      <c r="K17" s="34" t="e">
        <f t="shared" si="3"/>
        <v>#DIV/0!</v>
      </c>
    </row>
    <row r="18" spans="1:12" ht="15" x14ac:dyDescent="0.25">
      <c r="A18" s="66"/>
      <c r="B18" s="30">
        <f t="shared" si="1"/>
        <v>0</v>
      </c>
      <c r="C18" s="28" t="s">
        <v>94</v>
      </c>
      <c r="D18" s="49"/>
      <c r="E18" s="31">
        <v>145</v>
      </c>
      <c r="F18" s="32"/>
      <c r="G18" s="33">
        <f t="shared" si="2"/>
        <v>0</v>
      </c>
      <c r="H18" s="27"/>
      <c r="I18" s="27"/>
      <c r="J18" s="28"/>
      <c r="K18" s="34" t="e">
        <f t="shared" si="3"/>
        <v>#DIV/0!</v>
      </c>
    </row>
    <row r="19" spans="1:12" ht="15" x14ac:dyDescent="0.25">
      <c r="A19" s="66"/>
      <c r="B19" s="30">
        <f t="shared" si="1"/>
        <v>0</v>
      </c>
      <c r="C19" s="28" t="s">
        <v>95</v>
      </c>
      <c r="D19" s="49"/>
      <c r="E19" s="31">
        <v>125</v>
      </c>
      <c r="F19" s="32"/>
      <c r="G19" s="33">
        <f t="shared" si="2"/>
        <v>0</v>
      </c>
      <c r="H19" s="27"/>
      <c r="I19" s="27"/>
      <c r="J19" s="28"/>
      <c r="K19" s="34" t="e">
        <f t="shared" si="3"/>
        <v>#DIV/0!</v>
      </c>
    </row>
    <row r="20" spans="1:12" ht="15" x14ac:dyDescent="0.25">
      <c r="A20" s="66"/>
      <c r="B20" s="30">
        <f t="shared" si="1"/>
        <v>0</v>
      </c>
      <c r="C20" s="28" t="s">
        <v>19</v>
      </c>
      <c r="D20" s="49"/>
      <c r="E20" s="31">
        <v>110</v>
      </c>
      <c r="F20" s="32"/>
      <c r="G20" s="33">
        <f t="shared" si="2"/>
        <v>0</v>
      </c>
      <c r="H20" s="27"/>
      <c r="I20" s="27"/>
      <c r="J20" s="28"/>
      <c r="K20" s="34" t="e">
        <f t="shared" si="3"/>
        <v>#DIV/0!</v>
      </c>
    </row>
    <row r="21" spans="1:12" ht="15" x14ac:dyDescent="0.25">
      <c r="A21" s="66"/>
      <c r="B21" s="30">
        <f t="shared" si="1"/>
        <v>0</v>
      </c>
      <c r="C21" s="28" t="s">
        <v>96</v>
      </c>
      <c r="D21" s="49"/>
      <c r="E21" s="31">
        <v>100</v>
      </c>
      <c r="F21" s="32"/>
      <c r="G21" s="33">
        <f t="shared" si="2"/>
        <v>0</v>
      </c>
      <c r="H21" s="27"/>
      <c r="I21" s="27"/>
      <c r="J21" s="28"/>
      <c r="K21" s="34" t="e">
        <f t="shared" si="3"/>
        <v>#DIV/0!</v>
      </c>
    </row>
    <row r="22" spans="1:12" ht="15" x14ac:dyDescent="0.25">
      <c r="A22" s="66"/>
      <c r="B22" s="30">
        <f t="shared" si="1"/>
        <v>0</v>
      </c>
      <c r="C22" s="28" t="s">
        <v>97</v>
      </c>
      <c r="D22" s="49"/>
      <c r="E22" s="31">
        <v>50</v>
      </c>
      <c r="F22" s="32"/>
      <c r="G22" s="33">
        <f t="shared" si="2"/>
        <v>0</v>
      </c>
      <c r="H22" s="27"/>
      <c r="I22" s="27"/>
      <c r="J22" s="28"/>
      <c r="K22" s="34" t="e">
        <f t="shared" si="3"/>
        <v>#DIV/0!</v>
      </c>
    </row>
    <row r="23" spans="1:12" ht="15" x14ac:dyDescent="0.25">
      <c r="A23" s="66"/>
      <c r="B23" s="30">
        <f t="shared" si="1"/>
        <v>0</v>
      </c>
      <c r="C23" s="28" t="s">
        <v>38</v>
      </c>
      <c r="D23" s="49"/>
      <c r="E23" s="31">
        <v>130</v>
      </c>
      <c r="F23" s="32"/>
      <c r="G23" s="33">
        <f t="shared" si="2"/>
        <v>0</v>
      </c>
      <c r="H23" s="27"/>
      <c r="I23" s="27"/>
      <c r="J23" s="28"/>
      <c r="K23" s="34" t="e">
        <f t="shared" si="3"/>
        <v>#DIV/0!</v>
      </c>
    </row>
    <row r="24" spans="1:12" ht="15" x14ac:dyDescent="0.25">
      <c r="A24" s="66"/>
      <c r="B24" s="30">
        <v>0</v>
      </c>
      <c r="C24" s="28" t="s">
        <v>98</v>
      </c>
      <c r="D24" s="49"/>
      <c r="E24" s="31">
        <v>150</v>
      </c>
      <c r="F24" s="32"/>
      <c r="G24" s="33">
        <f t="shared" si="2"/>
        <v>0</v>
      </c>
      <c r="H24" s="27"/>
      <c r="I24" s="27"/>
      <c r="J24" s="28"/>
      <c r="K24" s="34" t="e">
        <f t="shared" si="3"/>
        <v>#DIV/0!</v>
      </c>
    </row>
    <row r="25" spans="1:12" ht="15" x14ac:dyDescent="0.25">
      <c r="A25" s="66"/>
      <c r="B25" s="30">
        <f t="shared" ref="B25:B26" si="4">D25/$B$4</f>
        <v>0</v>
      </c>
      <c r="C25" s="28" t="s">
        <v>99</v>
      </c>
      <c r="D25" s="49"/>
      <c r="E25" s="31">
        <v>155</v>
      </c>
      <c r="F25" s="32"/>
      <c r="G25" s="33">
        <f t="shared" ref="G25:G26" si="5">E25*D25</f>
        <v>0</v>
      </c>
      <c r="H25" s="27"/>
      <c r="I25" s="27"/>
      <c r="J25" s="28"/>
      <c r="K25" s="34" t="e">
        <f t="shared" ref="K25:K26" si="6">G25/$G$6</f>
        <v>#DIV/0!</v>
      </c>
    </row>
    <row r="26" spans="1:12" ht="15" x14ac:dyDescent="0.25">
      <c r="A26" s="66"/>
      <c r="B26" s="30">
        <f t="shared" si="4"/>
        <v>0</v>
      </c>
      <c r="C26" s="202" t="s">
        <v>103</v>
      </c>
      <c r="D26" s="49"/>
      <c r="E26" s="203">
        <v>175</v>
      </c>
      <c r="F26" s="32"/>
      <c r="G26" s="33">
        <f t="shared" si="5"/>
        <v>0</v>
      </c>
      <c r="H26" s="27"/>
      <c r="I26" s="27"/>
      <c r="J26" s="28"/>
      <c r="K26" s="34" t="e">
        <f t="shared" si="6"/>
        <v>#DIV/0!</v>
      </c>
      <c r="L26" s="216" t="s">
        <v>104</v>
      </c>
    </row>
    <row r="27" spans="1:12" ht="16.5" x14ac:dyDescent="0.35">
      <c r="A27" s="66"/>
      <c r="B27" s="30">
        <f t="shared" si="1"/>
        <v>0</v>
      </c>
      <c r="C27" s="28" t="s">
        <v>100</v>
      </c>
      <c r="D27" s="49"/>
      <c r="E27" s="31">
        <v>80</v>
      </c>
      <c r="F27" s="32"/>
      <c r="G27" s="35">
        <f t="shared" si="0"/>
        <v>0</v>
      </c>
      <c r="H27" s="28"/>
      <c r="I27" s="28"/>
      <c r="J27" s="28"/>
      <c r="K27" s="36" t="e">
        <f>G27/G6</f>
        <v>#DIV/0!</v>
      </c>
    </row>
    <row r="28" spans="1:12" ht="15" x14ac:dyDescent="0.25">
      <c r="A28" s="20"/>
      <c r="B28" s="37"/>
      <c r="C28" s="28"/>
      <c r="D28" s="28"/>
      <c r="E28" s="31"/>
      <c r="F28" s="32"/>
      <c r="G28" s="25">
        <f>SUM(G7:G27)</f>
        <v>0</v>
      </c>
      <c r="H28" s="28"/>
      <c r="I28" s="28"/>
      <c r="J28" s="28"/>
      <c r="K28" s="29" t="e">
        <f>SUM(K7:K27)</f>
        <v>#DIV/0!</v>
      </c>
    </row>
    <row r="29" spans="1:12" ht="15" x14ac:dyDescent="0.25">
      <c r="A29" s="20"/>
      <c r="B29" s="37"/>
      <c r="C29" s="28"/>
      <c r="D29" s="28"/>
      <c r="E29" s="31"/>
      <c r="F29" s="32"/>
      <c r="G29" s="25"/>
      <c r="H29" s="28"/>
      <c r="I29" s="28"/>
      <c r="J29" s="28"/>
      <c r="K29" s="29"/>
    </row>
    <row r="30" spans="1:12" ht="15" x14ac:dyDescent="0.25">
      <c r="A30" s="20"/>
      <c r="B30" s="37"/>
      <c r="C30" s="22" t="str">
        <f>'Budget Updated'!A23</f>
        <v>Dept Name 2</v>
      </c>
      <c r="D30" s="28"/>
      <c r="E30" s="31"/>
      <c r="F30" s="64" t="e">
        <f>+G52/($G$28+$G$52+$G$76+$G$81+$G$88)</f>
        <v>#DIV/0!</v>
      </c>
      <c r="G30" s="25" t="e">
        <f>'Budget Updated'!$H$12*F30</f>
        <v>#DIV/0!</v>
      </c>
      <c r="H30" s="26" t="e">
        <f>G30*(100%-'Budget Updated'!$B$8)</f>
        <v>#DIV/0!</v>
      </c>
      <c r="I30" s="28"/>
      <c r="J30" s="28"/>
      <c r="K30" s="29"/>
    </row>
    <row r="31" spans="1:12" x14ac:dyDescent="0.2">
      <c r="A31" s="66"/>
      <c r="B31" s="30">
        <f t="shared" ref="B31:B51" si="7">D31/$B$4</f>
        <v>0</v>
      </c>
      <c r="C31" s="28" t="s">
        <v>13</v>
      </c>
      <c r="D31" s="49"/>
      <c r="E31" s="31">
        <v>315</v>
      </c>
      <c r="F31" s="32"/>
      <c r="G31" s="33">
        <f>E31*D31</f>
        <v>0</v>
      </c>
      <c r="H31" s="28"/>
      <c r="I31" s="28"/>
      <c r="J31" s="28"/>
      <c r="K31" s="34" t="e">
        <f>G31/$G$30</f>
        <v>#DIV/0!</v>
      </c>
    </row>
    <row r="32" spans="1:12" x14ac:dyDescent="0.2">
      <c r="A32" s="66"/>
      <c r="B32" s="30">
        <f t="shared" si="7"/>
        <v>0</v>
      </c>
      <c r="C32" s="28" t="s">
        <v>14</v>
      </c>
      <c r="D32" s="49"/>
      <c r="E32" s="31">
        <v>310</v>
      </c>
      <c r="F32" s="32"/>
      <c r="G32" s="33">
        <f t="shared" ref="G32:G49" si="8">E32*D32</f>
        <v>0</v>
      </c>
      <c r="H32" s="28"/>
      <c r="I32" s="28"/>
      <c r="J32" s="28"/>
      <c r="K32" s="34" t="e">
        <f t="shared" ref="K32:K49" si="9">G32/$G$30</f>
        <v>#DIV/0!</v>
      </c>
    </row>
    <row r="33" spans="1:11" x14ac:dyDescent="0.2">
      <c r="A33" s="66"/>
      <c r="B33" s="30">
        <f t="shared" si="7"/>
        <v>0</v>
      </c>
      <c r="C33" s="28" t="s">
        <v>58</v>
      </c>
      <c r="D33" s="49"/>
      <c r="E33" s="31">
        <v>250</v>
      </c>
      <c r="F33" s="32"/>
      <c r="G33" s="33">
        <f t="shared" si="8"/>
        <v>0</v>
      </c>
      <c r="H33" s="28"/>
      <c r="I33" s="28"/>
      <c r="J33" s="28"/>
      <c r="K33" s="34" t="e">
        <f t="shared" si="9"/>
        <v>#DIV/0!</v>
      </c>
    </row>
    <row r="34" spans="1:11" x14ac:dyDescent="0.2">
      <c r="A34" s="66"/>
      <c r="B34" s="30">
        <f t="shared" si="7"/>
        <v>0</v>
      </c>
      <c r="C34" s="28" t="s">
        <v>86</v>
      </c>
      <c r="D34" s="49"/>
      <c r="E34" s="31">
        <v>175</v>
      </c>
      <c r="F34" s="32"/>
      <c r="G34" s="33">
        <f t="shared" si="8"/>
        <v>0</v>
      </c>
      <c r="H34" s="28"/>
      <c r="I34" s="28"/>
      <c r="J34" s="28"/>
      <c r="K34" s="34" t="e">
        <f t="shared" si="9"/>
        <v>#DIV/0!</v>
      </c>
    </row>
    <row r="35" spans="1:11" x14ac:dyDescent="0.2">
      <c r="A35" s="66"/>
      <c r="B35" s="30">
        <f t="shared" si="7"/>
        <v>0</v>
      </c>
      <c r="C35" s="28" t="s">
        <v>87</v>
      </c>
      <c r="D35" s="49"/>
      <c r="E35" s="31">
        <v>170</v>
      </c>
      <c r="F35" s="32"/>
      <c r="G35" s="33">
        <f t="shared" si="8"/>
        <v>0</v>
      </c>
      <c r="H35" s="28"/>
      <c r="I35" s="28"/>
      <c r="J35" s="28"/>
      <c r="K35" s="34" t="e">
        <f t="shared" si="9"/>
        <v>#DIV/0!</v>
      </c>
    </row>
    <row r="36" spans="1:11" x14ac:dyDescent="0.2">
      <c r="A36" s="66"/>
      <c r="B36" s="30">
        <f t="shared" si="7"/>
        <v>0</v>
      </c>
      <c r="C36" s="28" t="s">
        <v>88</v>
      </c>
      <c r="D36" s="49"/>
      <c r="E36" s="31">
        <v>150</v>
      </c>
      <c r="F36" s="32"/>
      <c r="G36" s="33">
        <f>E36*D36</f>
        <v>0</v>
      </c>
      <c r="H36" s="28"/>
      <c r="I36" s="28"/>
      <c r="J36" s="28"/>
      <c r="K36" s="34" t="e">
        <f t="shared" si="9"/>
        <v>#DIV/0!</v>
      </c>
    </row>
    <row r="37" spans="1:11" x14ac:dyDescent="0.2">
      <c r="A37" s="66"/>
      <c r="B37" s="30">
        <f t="shared" si="7"/>
        <v>0</v>
      </c>
      <c r="C37" s="28" t="s">
        <v>89</v>
      </c>
      <c r="D37" s="49"/>
      <c r="E37" s="31">
        <v>155</v>
      </c>
      <c r="F37" s="32"/>
      <c r="G37" s="33">
        <f t="shared" si="8"/>
        <v>0</v>
      </c>
      <c r="H37" s="28"/>
      <c r="I37" s="28"/>
      <c r="J37" s="28"/>
      <c r="K37" s="34" t="e">
        <f t="shared" si="9"/>
        <v>#DIV/0!</v>
      </c>
    </row>
    <row r="38" spans="1:11" x14ac:dyDescent="0.2">
      <c r="A38" s="66"/>
      <c r="B38" s="30">
        <f t="shared" si="7"/>
        <v>0</v>
      </c>
      <c r="C38" s="28" t="s">
        <v>90</v>
      </c>
      <c r="D38" s="49"/>
      <c r="E38" s="31">
        <v>140</v>
      </c>
      <c r="F38" s="32"/>
      <c r="G38" s="33">
        <f t="shared" si="8"/>
        <v>0</v>
      </c>
      <c r="H38" s="28"/>
      <c r="I38" s="28"/>
      <c r="J38" s="28"/>
      <c r="K38" s="34" t="e">
        <f t="shared" si="9"/>
        <v>#DIV/0!</v>
      </c>
    </row>
    <row r="39" spans="1:11" x14ac:dyDescent="0.2">
      <c r="A39" s="66"/>
      <c r="B39" s="30">
        <f t="shared" si="7"/>
        <v>0</v>
      </c>
      <c r="C39" s="28" t="s">
        <v>91</v>
      </c>
      <c r="D39" s="49"/>
      <c r="E39" s="31">
        <v>115</v>
      </c>
      <c r="F39" s="32"/>
      <c r="G39" s="33">
        <f t="shared" si="8"/>
        <v>0</v>
      </c>
      <c r="H39" s="28"/>
      <c r="I39" s="28"/>
      <c r="J39" s="28"/>
      <c r="K39" s="34" t="e">
        <f t="shared" si="9"/>
        <v>#DIV/0!</v>
      </c>
    </row>
    <row r="40" spans="1:11" x14ac:dyDescent="0.2">
      <c r="A40" s="66"/>
      <c r="B40" s="30">
        <f t="shared" si="7"/>
        <v>0</v>
      </c>
      <c r="C40" s="28" t="s">
        <v>92</v>
      </c>
      <c r="D40" s="49"/>
      <c r="E40" s="31">
        <v>65</v>
      </c>
      <c r="F40" s="32"/>
      <c r="G40" s="33">
        <f t="shared" si="8"/>
        <v>0</v>
      </c>
      <c r="H40" s="28"/>
      <c r="I40" s="28"/>
      <c r="J40" s="28"/>
      <c r="K40" s="34" t="e">
        <f t="shared" si="9"/>
        <v>#DIV/0!</v>
      </c>
    </row>
    <row r="41" spans="1:11" x14ac:dyDescent="0.2">
      <c r="A41" s="66"/>
      <c r="B41" s="30">
        <f t="shared" si="7"/>
        <v>0</v>
      </c>
      <c r="C41" s="28" t="s">
        <v>93</v>
      </c>
      <c r="D41" s="49"/>
      <c r="E41" s="31">
        <v>155</v>
      </c>
      <c r="F41" s="32"/>
      <c r="G41" s="33">
        <f t="shared" si="8"/>
        <v>0</v>
      </c>
      <c r="H41" s="28"/>
      <c r="I41" s="28"/>
      <c r="J41" s="28"/>
      <c r="K41" s="34" t="e">
        <f t="shared" si="9"/>
        <v>#DIV/0!</v>
      </c>
    </row>
    <row r="42" spans="1:11" x14ac:dyDescent="0.2">
      <c r="A42" s="66"/>
      <c r="B42" s="30">
        <f t="shared" si="7"/>
        <v>0</v>
      </c>
      <c r="C42" s="28" t="s">
        <v>94</v>
      </c>
      <c r="D42" s="49"/>
      <c r="E42" s="31">
        <v>145</v>
      </c>
      <c r="F42" s="32"/>
      <c r="G42" s="33">
        <f t="shared" si="8"/>
        <v>0</v>
      </c>
      <c r="H42" s="28"/>
      <c r="I42" s="28"/>
      <c r="J42" s="28"/>
      <c r="K42" s="34" t="e">
        <f t="shared" si="9"/>
        <v>#DIV/0!</v>
      </c>
    </row>
    <row r="43" spans="1:11" x14ac:dyDescent="0.2">
      <c r="A43" s="66"/>
      <c r="B43" s="30">
        <f t="shared" si="7"/>
        <v>0</v>
      </c>
      <c r="C43" s="28" t="s">
        <v>95</v>
      </c>
      <c r="D43" s="49"/>
      <c r="E43" s="31">
        <v>125</v>
      </c>
      <c r="F43" s="32"/>
      <c r="G43" s="33">
        <f t="shared" si="8"/>
        <v>0</v>
      </c>
      <c r="H43" s="28"/>
      <c r="I43" s="28"/>
      <c r="J43" s="28"/>
      <c r="K43" s="34" t="e">
        <f t="shared" si="9"/>
        <v>#DIV/0!</v>
      </c>
    </row>
    <row r="44" spans="1:11" x14ac:dyDescent="0.2">
      <c r="A44" s="66"/>
      <c r="B44" s="30">
        <f t="shared" si="7"/>
        <v>0</v>
      </c>
      <c r="C44" s="28" t="s">
        <v>19</v>
      </c>
      <c r="D44" s="49"/>
      <c r="E44" s="31">
        <v>110</v>
      </c>
      <c r="F44" s="32"/>
      <c r="G44" s="33">
        <f t="shared" si="8"/>
        <v>0</v>
      </c>
      <c r="H44" s="28"/>
      <c r="I44" s="28"/>
      <c r="J44" s="28"/>
      <c r="K44" s="34" t="e">
        <f t="shared" si="9"/>
        <v>#DIV/0!</v>
      </c>
    </row>
    <row r="45" spans="1:11" x14ac:dyDescent="0.2">
      <c r="A45" s="66"/>
      <c r="B45" s="30">
        <v>0</v>
      </c>
      <c r="C45" s="28" t="s">
        <v>96</v>
      </c>
      <c r="D45" s="49"/>
      <c r="E45" s="31">
        <v>100</v>
      </c>
      <c r="F45" s="32"/>
      <c r="G45" s="33">
        <f t="shared" si="8"/>
        <v>0</v>
      </c>
      <c r="H45" s="28"/>
      <c r="I45" s="28"/>
      <c r="J45" s="28"/>
      <c r="K45" s="34" t="e">
        <f t="shared" si="9"/>
        <v>#DIV/0!</v>
      </c>
    </row>
    <row r="46" spans="1:11" x14ac:dyDescent="0.2">
      <c r="A46" s="66"/>
      <c r="B46" s="30">
        <v>0</v>
      </c>
      <c r="C46" s="28" t="s">
        <v>97</v>
      </c>
      <c r="D46" s="49"/>
      <c r="E46" s="31">
        <v>50</v>
      </c>
      <c r="F46" s="32"/>
      <c r="G46" s="33">
        <f t="shared" si="8"/>
        <v>0</v>
      </c>
      <c r="H46" s="28"/>
      <c r="I46" s="28"/>
      <c r="J46" s="28"/>
      <c r="K46" s="34" t="e">
        <f t="shared" si="9"/>
        <v>#DIV/0!</v>
      </c>
    </row>
    <row r="47" spans="1:11" ht="15" x14ac:dyDescent="0.25">
      <c r="A47" s="66"/>
      <c r="B47" s="30">
        <f t="shared" si="7"/>
        <v>0</v>
      </c>
      <c r="C47" s="28" t="s">
        <v>38</v>
      </c>
      <c r="D47" s="49"/>
      <c r="E47" s="31">
        <v>130</v>
      </c>
      <c r="F47" s="48"/>
      <c r="G47" s="33">
        <f t="shared" si="8"/>
        <v>0</v>
      </c>
      <c r="H47" s="28"/>
      <c r="I47" s="28"/>
      <c r="J47" s="28"/>
      <c r="K47" s="34" t="e">
        <f t="shared" si="9"/>
        <v>#DIV/0!</v>
      </c>
    </row>
    <row r="48" spans="1:11" ht="15" x14ac:dyDescent="0.25">
      <c r="A48" s="66"/>
      <c r="B48" s="30">
        <f t="shared" si="7"/>
        <v>0</v>
      </c>
      <c r="C48" s="28" t="s">
        <v>98</v>
      </c>
      <c r="D48" s="49"/>
      <c r="E48" s="31">
        <v>150</v>
      </c>
      <c r="F48" s="48"/>
      <c r="G48" s="33">
        <f t="shared" si="8"/>
        <v>0</v>
      </c>
      <c r="H48" s="28"/>
      <c r="I48" s="28"/>
      <c r="J48" s="28"/>
      <c r="K48" s="34" t="e">
        <f t="shared" si="9"/>
        <v>#DIV/0!</v>
      </c>
    </row>
    <row r="49" spans="1:12" ht="15" x14ac:dyDescent="0.25">
      <c r="A49" s="66"/>
      <c r="B49" s="30">
        <f t="shared" si="7"/>
        <v>0</v>
      </c>
      <c r="C49" s="28" t="s">
        <v>99</v>
      </c>
      <c r="D49" s="49"/>
      <c r="E49" s="31">
        <v>155</v>
      </c>
      <c r="F49" s="48"/>
      <c r="G49" s="33">
        <f t="shared" si="8"/>
        <v>0</v>
      </c>
      <c r="H49" s="28"/>
      <c r="I49" s="28"/>
      <c r="J49" s="28"/>
      <c r="K49" s="34" t="e">
        <f t="shared" si="9"/>
        <v>#DIV/0!</v>
      </c>
    </row>
    <row r="50" spans="1:12" s="204" customFormat="1" ht="15" x14ac:dyDescent="0.25">
      <c r="A50" s="215"/>
      <c r="B50" s="208">
        <f t="shared" ref="B50" si="10">D50/$B$4</f>
        <v>0</v>
      </c>
      <c r="C50" s="217" t="s">
        <v>103</v>
      </c>
      <c r="D50" s="213"/>
      <c r="E50" s="203">
        <v>175</v>
      </c>
      <c r="F50" s="210"/>
      <c r="G50" s="211">
        <f t="shared" ref="G50" si="11">E50*D50</f>
        <v>0</v>
      </c>
      <c r="H50" s="207"/>
      <c r="I50" s="207"/>
      <c r="J50" s="207"/>
      <c r="K50" s="212" t="e">
        <f t="shared" ref="K50" si="12">G50/$G$30</f>
        <v>#DIV/0!</v>
      </c>
      <c r="L50" s="216" t="s">
        <v>104</v>
      </c>
    </row>
    <row r="51" spans="1:12" ht="16.5" x14ac:dyDescent="0.35">
      <c r="A51" s="66"/>
      <c r="B51" s="30">
        <f t="shared" si="7"/>
        <v>0</v>
      </c>
      <c r="C51" s="28" t="s">
        <v>100</v>
      </c>
      <c r="D51" s="49"/>
      <c r="E51" s="31">
        <v>80</v>
      </c>
      <c r="F51" s="32"/>
      <c r="G51" s="35">
        <f>E51*D51</f>
        <v>0</v>
      </c>
      <c r="H51" s="28"/>
      <c r="I51" s="28"/>
      <c r="J51" s="28"/>
      <c r="K51" s="36" t="e">
        <f>G51/$G$30</f>
        <v>#DIV/0!</v>
      </c>
    </row>
    <row r="52" spans="1:12" ht="15" x14ac:dyDescent="0.25">
      <c r="A52" s="20"/>
      <c r="B52" s="30"/>
      <c r="C52" s="28"/>
      <c r="D52" s="50"/>
      <c r="E52" s="31"/>
      <c r="F52" s="32"/>
      <c r="G52" s="25">
        <f>SUM(G31:G51)</f>
        <v>0</v>
      </c>
      <c r="H52" s="28"/>
      <c r="I52" s="28"/>
      <c r="J52" s="28"/>
      <c r="K52" s="29" t="e">
        <f>SUM(K31:K51)</f>
        <v>#DIV/0!</v>
      </c>
    </row>
    <row r="53" spans="1:12" ht="15" x14ac:dyDescent="0.25">
      <c r="A53" s="20"/>
      <c r="B53" s="37"/>
      <c r="C53" s="28"/>
      <c r="D53" s="28"/>
      <c r="E53" s="31"/>
      <c r="F53" s="32"/>
      <c r="G53" s="25"/>
      <c r="H53" s="28"/>
      <c r="I53" s="28"/>
      <c r="J53" s="28"/>
      <c r="K53" s="29"/>
    </row>
    <row r="54" spans="1:12" ht="15" x14ac:dyDescent="0.25">
      <c r="A54" s="20"/>
      <c r="B54" s="37"/>
      <c r="C54" s="22" t="str">
        <f>'Budget Updated'!A24</f>
        <v>Dept Name 3</v>
      </c>
      <c r="D54" s="28"/>
      <c r="E54" s="31"/>
      <c r="F54" s="64" t="e">
        <f>+G76/($G$28+$G$52+$G$76+$G$81+$G$88)</f>
        <v>#DIV/0!</v>
      </c>
      <c r="G54" s="25" t="e">
        <f>'Budget Updated'!$H$12*F54</f>
        <v>#DIV/0!</v>
      </c>
      <c r="H54" s="26" t="e">
        <f>G54*(100%-'Budget Updated'!$B$8)</f>
        <v>#DIV/0!</v>
      </c>
      <c r="I54" s="27"/>
      <c r="J54" s="28"/>
      <c r="K54" s="34"/>
    </row>
    <row r="55" spans="1:12" x14ac:dyDescent="0.2">
      <c r="A55" s="66"/>
      <c r="B55" s="30">
        <f t="shared" ref="B55:B75" si="13">D55/$B$4</f>
        <v>0</v>
      </c>
      <c r="C55" s="28" t="s">
        <v>13</v>
      </c>
      <c r="D55" s="49"/>
      <c r="E55" s="31">
        <v>315</v>
      </c>
      <c r="F55" s="32"/>
      <c r="G55" s="33">
        <f>+D55*E55</f>
        <v>0</v>
      </c>
      <c r="H55" s="28"/>
      <c r="I55" s="28"/>
      <c r="J55" s="28"/>
      <c r="K55" s="34" t="e">
        <f>G55/$G$54</f>
        <v>#DIV/0!</v>
      </c>
    </row>
    <row r="56" spans="1:12" x14ac:dyDescent="0.2">
      <c r="A56" s="66"/>
      <c r="B56" s="30">
        <f t="shared" si="13"/>
        <v>0</v>
      </c>
      <c r="C56" s="28" t="s">
        <v>14</v>
      </c>
      <c r="D56" s="49"/>
      <c r="E56" s="31">
        <v>310</v>
      </c>
      <c r="F56" s="32"/>
      <c r="G56" s="33">
        <f>+D56*E56</f>
        <v>0</v>
      </c>
      <c r="H56" s="28"/>
      <c r="I56" s="28"/>
      <c r="J56" s="28"/>
      <c r="K56" s="34" t="e">
        <f>G56/$G$54</f>
        <v>#DIV/0!</v>
      </c>
    </row>
    <row r="57" spans="1:12" x14ac:dyDescent="0.2">
      <c r="A57" s="66"/>
      <c r="B57" s="30">
        <f t="shared" si="13"/>
        <v>0</v>
      </c>
      <c r="C57" s="28" t="s">
        <v>58</v>
      </c>
      <c r="D57" s="49"/>
      <c r="E57" s="31">
        <v>250</v>
      </c>
      <c r="F57" s="32"/>
      <c r="G57" s="33">
        <f>+D57*E57</f>
        <v>0</v>
      </c>
      <c r="H57" s="28"/>
      <c r="I57" s="28"/>
      <c r="J57" s="28"/>
      <c r="K57" s="34" t="e">
        <f t="shared" ref="K57" si="14">G57/$G$54</f>
        <v>#DIV/0!</v>
      </c>
    </row>
    <row r="58" spans="1:12" x14ac:dyDescent="0.2">
      <c r="A58" s="66"/>
      <c r="B58" s="30">
        <f t="shared" si="13"/>
        <v>0</v>
      </c>
      <c r="C58" s="28" t="s">
        <v>86</v>
      </c>
      <c r="D58" s="49"/>
      <c r="E58" s="31">
        <v>175</v>
      </c>
      <c r="F58" s="32"/>
      <c r="G58" s="33">
        <f t="shared" ref="G58:G72" si="15">+D58*E58</f>
        <v>0</v>
      </c>
      <c r="H58" s="28"/>
      <c r="I58" s="28"/>
      <c r="J58" s="28"/>
      <c r="K58" s="34" t="e">
        <f t="shared" ref="K58:K72" si="16">G58/$G$54</f>
        <v>#DIV/0!</v>
      </c>
    </row>
    <row r="59" spans="1:12" x14ac:dyDescent="0.2">
      <c r="A59" s="66"/>
      <c r="B59" s="30">
        <f t="shared" si="13"/>
        <v>0</v>
      </c>
      <c r="C59" s="28" t="s">
        <v>87</v>
      </c>
      <c r="D59" s="49"/>
      <c r="E59" s="31">
        <v>170</v>
      </c>
      <c r="F59" s="32"/>
      <c r="G59" s="33">
        <f t="shared" si="15"/>
        <v>0</v>
      </c>
      <c r="H59" s="28"/>
      <c r="I59" s="28"/>
      <c r="J59" s="28"/>
      <c r="K59" s="34" t="e">
        <f t="shared" si="16"/>
        <v>#DIV/0!</v>
      </c>
    </row>
    <row r="60" spans="1:12" x14ac:dyDescent="0.2">
      <c r="A60" s="66"/>
      <c r="B60" s="30">
        <f t="shared" si="13"/>
        <v>0</v>
      </c>
      <c r="C60" s="28" t="s">
        <v>88</v>
      </c>
      <c r="D60" s="49"/>
      <c r="E60" s="31">
        <v>150</v>
      </c>
      <c r="F60" s="32"/>
      <c r="G60" s="33">
        <f t="shared" si="15"/>
        <v>0</v>
      </c>
      <c r="H60" s="28"/>
      <c r="I60" s="28"/>
      <c r="J60" s="28"/>
      <c r="K60" s="34" t="e">
        <f t="shared" si="16"/>
        <v>#DIV/0!</v>
      </c>
    </row>
    <row r="61" spans="1:12" x14ac:dyDescent="0.2">
      <c r="A61" s="66"/>
      <c r="B61" s="30">
        <f t="shared" si="13"/>
        <v>0</v>
      </c>
      <c r="C61" s="28" t="s">
        <v>89</v>
      </c>
      <c r="D61" s="49"/>
      <c r="E61" s="31">
        <v>155</v>
      </c>
      <c r="F61" s="32"/>
      <c r="G61" s="33">
        <f t="shared" si="15"/>
        <v>0</v>
      </c>
      <c r="H61" s="28"/>
      <c r="I61" s="28"/>
      <c r="J61" s="28"/>
      <c r="K61" s="34" t="e">
        <f t="shared" si="16"/>
        <v>#DIV/0!</v>
      </c>
    </row>
    <row r="62" spans="1:12" x14ac:dyDescent="0.2">
      <c r="A62" s="66"/>
      <c r="B62" s="30">
        <f t="shared" si="13"/>
        <v>0</v>
      </c>
      <c r="C62" s="28" t="s">
        <v>90</v>
      </c>
      <c r="D62" s="49"/>
      <c r="E62" s="31">
        <v>140</v>
      </c>
      <c r="F62" s="32"/>
      <c r="G62" s="33">
        <f t="shared" si="15"/>
        <v>0</v>
      </c>
      <c r="H62" s="28"/>
      <c r="I62" s="28"/>
      <c r="J62" s="28"/>
      <c r="K62" s="34" t="e">
        <f t="shared" si="16"/>
        <v>#DIV/0!</v>
      </c>
    </row>
    <row r="63" spans="1:12" x14ac:dyDescent="0.2">
      <c r="A63" s="66"/>
      <c r="B63" s="30">
        <f t="shared" si="13"/>
        <v>0</v>
      </c>
      <c r="C63" s="28" t="s">
        <v>91</v>
      </c>
      <c r="D63" s="49"/>
      <c r="E63" s="31">
        <v>115</v>
      </c>
      <c r="F63" s="32"/>
      <c r="G63" s="33">
        <f t="shared" si="15"/>
        <v>0</v>
      </c>
      <c r="H63" s="28"/>
      <c r="I63" s="28"/>
      <c r="J63" s="28"/>
      <c r="K63" s="34" t="e">
        <f t="shared" si="16"/>
        <v>#DIV/0!</v>
      </c>
    </row>
    <row r="64" spans="1:12" x14ac:dyDescent="0.2">
      <c r="A64" s="66"/>
      <c r="B64" s="30">
        <f t="shared" si="13"/>
        <v>0</v>
      </c>
      <c r="C64" s="28" t="s">
        <v>92</v>
      </c>
      <c r="D64" s="49"/>
      <c r="E64" s="31">
        <v>65</v>
      </c>
      <c r="F64" s="32"/>
      <c r="G64" s="33">
        <f t="shared" si="15"/>
        <v>0</v>
      </c>
      <c r="H64" s="28"/>
      <c r="I64" s="28"/>
      <c r="J64" s="28"/>
      <c r="K64" s="34" t="e">
        <f t="shared" si="16"/>
        <v>#DIV/0!</v>
      </c>
    </row>
    <row r="65" spans="1:12" x14ac:dyDescent="0.2">
      <c r="A65" s="66"/>
      <c r="B65" s="30">
        <f t="shared" si="13"/>
        <v>0</v>
      </c>
      <c r="C65" s="28" t="s">
        <v>93</v>
      </c>
      <c r="D65" s="49"/>
      <c r="E65" s="31">
        <v>155</v>
      </c>
      <c r="F65" s="32"/>
      <c r="G65" s="33">
        <f t="shared" si="15"/>
        <v>0</v>
      </c>
      <c r="H65" s="28"/>
      <c r="I65" s="28"/>
      <c r="J65" s="28"/>
      <c r="K65" s="34" t="e">
        <f t="shared" si="16"/>
        <v>#DIV/0!</v>
      </c>
    </row>
    <row r="66" spans="1:12" x14ac:dyDescent="0.2">
      <c r="A66" s="66"/>
      <c r="B66" s="30">
        <f t="shared" si="13"/>
        <v>0</v>
      </c>
      <c r="C66" s="28" t="s">
        <v>94</v>
      </c>
      <c r="D66" s="49"/>
      <c r="E66" s="31">
        <v>145</v>
      </c>
      <c r="F66" s="32"/>
      <c r="G66" s="33">
        <f t="shared" si="15"/>
        <v>0</v>
      </c>
      <c r="H66" s="28"/>
      <c r="I66" s="28"/>
      <c r="J66" s="28"/>
      <c r="K66" s="34" t="e">
        <f t="shared" si="16"/>
        <v>#DIV/0!</v>
      </c>
    </row>
    <row r="67" spans="1:12" x14ac:dyDescent="0.2">
      <c r="A67" s="66"/>
      <c r="B67" s="30">
        <f t="shared" si="13"/>
        <v>0</v>
      </c>
      <c r="C67" s="28" t="s">
        <v>95</v>
      </c>
      <c r="D67" s="49"/>
      <c r="E67" s="31">
        <v>125</v>
      </c>
      <c r="F67" s="32"/>
      <c r="G67" s="33">
        <f t="shared" si="15"/>
        <v>0</v>
      </c>
      <c r="H67" s="28"/>
      <c r="I67" s="28"/>
      <c r="J67" s="28"/>
      <c r="K67" s="34" t="e">
        <f t="shared" si="16"/>
        <v>#DIV/0!</v>
      </c>
    </row>
    <row r="68" spans="1:12" x14ac:dyDescent="0.2">
      <c r="A68" s="66"/>
      <c r="B68" s="30">
        <f t="shared" ref="B68" si="17">D68/$B$4</f>
        <v>0</v>
      </c>
      <c r="C68" s="28" t="s">
        <v>19</v>
      </c>
      <c r="D68" s="49"/>
      <c r="E68" s="31">
        <v>110</v>
      </c>
      <c r="F68" s="32"/>
      <c r="G68" s="33">
        <f t="shared" ref="G68" si="18">+D68*E68</f>
        <v>0</v>
      </c>
      <c r="H68" s="28"/>
      <c r="I68" s="28"/>
      <c r="J68" s="28"/>
      <c r="K68" s="34" t="e">
        <f t="shared" ref="K68" si="19">G68/$G$54</f>
        <v>#DIV/0!</v>
      </c>
    </row>
    <row r="69" spans="1:12" x14ac:dyDescent="0.2">
      <c r="A69" s="66"/>
      <c r="B69" s="30">
        <f t="shared" si="13"/>
        <v>0</v>
      </c>
      <c r="C69" s="28" t="s">
        <v>96</v>
      </c>
      <c r="D69" s="49"/>
      <c r="E69" s="31">
        <v>100</v>
      </c>
      <c r="F69" s="32"/>
      <c r="G69" s="33">
        <f t="shared" si="15"/>
        <v>0</v>
      </c>
      <c r="H69" s="28"/>
      <c r="I69" s="28"/>
      <c r="J69" s="28"/>
      <c r="K69" s="34" t="e">
        <f t="shared" si="16"/>
        <v>#DIV/0!</v>
      </c>
    </row>
    <row r="70" spans="1:12" x14ac:dyDescent="0.2">
      <c r="A70" s="66"/>
      <c r="B70" s="30">
        <f t="shared" si="13"/>
        <v>0</v>
      </c>
      <c r="C70" s="28" t="s">
        <v>97</v>
      </c>
      <c r="D70" s="49"/>
      <c r="E70" s="31">
        <v>50</v>
      </c>
      <c r="F70" s="32"/>
      <c r="G70" s="33">
        <f t="shared" si="15"/>
        <v>0</v>
      </c>
      <c r="H70" s="28"/>
      <c r="I70" s="28"/>
      <c r="J70" s="28"/>
      <c r="K70" s="34" t="e">
        <f t="shared" si="16"/>
        <v>#DIV/0!</v>
      </c>
    </row>
    <row r="71" spans="1:12" x14ac:dyDescent="0.2">
      <c r="A71" s="66"/>
      <c r="B71" s="30">
        <f t="shared" si="13"/>
        <v>0</v>
      </c>
      <c r="C71" s="28" t="s">
        <v>38</v>
      </c>
      <c r="D71" s="49"/>
      <c r="E71" s="31">
        <v>130</v>
      </c>
      <c r="F71" s="32"/>
      <c r="G71" s="33">
        <f t="shared" si="15"/>
        <v>0</v>
      </c>
      <c r="H71" s="28"/>
      <c r="I71" s="28"/>
      <c r="J71" s="28"/>
      <c r="K71" s="34" t="e">
        <f t="shared" si="16"/>
        <v>#DIV/0!</v>
      </c>
    </row>
    <row r="72" spans="1:12" x14ac:dyDescent="0.2">
      <c r="A72" s="66"/>
      <c r="B72" s="30">
        <f t="shared" si="13"/>
        <v>0</v>
      </c>
      <c r="C72" s="28" t="s">
        <v>98</v>
      </c>
      <c r="D72" s="49"/>
      <c r="E72" s="31">
        <v>150</v>
      </c>
      <c r="F72" s="32"/>
      <c r="G72" s="33">
        <f t="shared" si="15"/>
        <v>0</v>
      </c>
      <c r="H72" s="28"/>
      <c r="I72" s="28"/>
      <c r="J72" s="28"/>
      <c r="K72" s="34" t="e">
        <f t="shared" si="16"/>
        <v>#DIV/0!</v>
      </c>
    </row>
    <row r="73" spans="1:12" x14ac:dyDescent="0.2">
      <c r="A73" s="66"/>
      <c r="B73" s="30">
        <f t="shared" ref="B73:B74" si="20">D73/$B$4</f>
        <v>0</v>
      </c>
      <c r="C73" s="28" t="s">
        <v>99</v>
      </c>
      <c r="D73" s="49"/>
      <c r="E73" s="31">
        <v>155</v>
      </c>
      <c r="F73" s="32"/>
      <c r="G73" s="33">
        <f t="shared" ref="G73:G74" si="21">+D73*E73</f>
        <v>0</v>
      </c>
      <c r="H73" s="28"/>
      <c r="I73" s="28"/>
      <c r="J73" s="28"/>
      <c r="K73" s="34" t="e">
        <f t="shared" ref="K73:K74" si="22">G73/$G$54</f>
        <v>#DIV/0!</v>
      </c>
    </row>
    <row r="74" spans="1:12" s="204" customFormat="1" ht="15" x14ac:dyDescent="0.25">
      <c r="A74" s="215"/>
      <c r="B74" s="208">
        <f t="shared" si="20"/>
        <v>0</v>
      </c>
      <c r="C74" s="217" t="s">
        <v>103</v>
      </c>
      <c r="D74" s="213"/>
      <c r="E74" s="203">
        <v>175</v>
      </c>
      <c r="F74" s="210"/>
      <c r="G74" s="211">
        <f t="shared" si="21"/>
        <v>0</v>
      </c>
      <c r="H74" s="207"/>
      <c r="I74" s="207"/>
      <c r="J74" s="207"/>
      <c r="K74" s="212" t="e">
        <f t="shared" si="22"/>
        <v>#DIV/0!</v>
      </c>
      <c r="L74" s="216" t="s">
        <v>104</v>
      </c>
    </row>
    <row r="75" spans="1:12" ht="16.5" x14ac:dyDescent="0.35">
      <c r="A75" s="66"/>
      <c r="B75" s="30">
        <f t="shared" si="13"/>
        <v>0</v>
      </c>
      <c r="C75" s="28" t="s">
        <v>100</v>
      </c>
      <c r="D75" s="49"/>
      <c r="E75" s="31">
        <v>80</v>
      </c>
      <c r="F75" s="32"/>
      <c r="G75" s="35">
        <f>+D75*E75</f>
        <v>0</v>
      </c>
      <c r="H75" s="28"/>
      <c r="I75" s="28"/>
      <c r="J75" s="28"/>
      <c r="K75" s="36" t="e">
        <f>G75/G54</f>
        <v>#DIV/0!</v>
      </c>
    </row>
    <row r="76" spans="1:12" ht="15" x14ac:dyDescent="0.25">
      <c r="A76" s="20"/>
      <c r="B76" s="30"/>
      <c r="C76" s="28"/>
      <c r="D76" s="28"/>
      <c r="E76" s="31"/>
      <c r="F76" s="32"/>
      <c r="G76" s="25">
        <f>SUM(G55:G75)</f>
        <v>0</v>
      </c>
      <c r="H76" s="28"/>
      <c r="I76" s="28"/>
      <c r="J76" s="28"/>
      <c r="K76" s="29" t="e">
        <f>SUM(K55:K75)</f>
        <v>#DIV/0!</v>
      </c>
    </row>
    <row r="77" spans="1:12" ht="15" x14ac:dyDescent="0.25">
      <c r="A77" s="20"/>
      <c r="B77" s="30"/>
      <c r="C77" s="28"/>
      <c r="D77" s="28"/>
      <c r="E77" s="31"/>
      <c r="F77" s="32"/>
      <c r="G77" s="25"/>
      <c r="H77" s="28"/>
      <c r="I77" s="28"/>
      <c r="J77" s="28"/>
      <c r="K77" s="29"/>
    </row>
    <row r="78" spans="1:12" ht="15" x14ac:dyDescent="0.25">
      <c r="A78" s="20"/>
      <c r="B78" s="30"/>
      <c r="C78" s="22" t="str">
        <f>'Budget Updated'!A25</f>
        <v>Mechanical Engineering</v>
      </c>
      <c r="D78" s="28"/>
      <c r="E78" s="31"/>
      <c r="F78" s="64" t="e">
        <f>+G81/($G$28+$G$52+$G$76+$G$81+$G$88)</f>
        <v>#DIV/0!</v>
      </c>
      <c r="G78" s="25" t="e">
        <f>'Budget Updated'!$H$12*F78</f>
        <v>#DIV/0!</v>
      </c>
      <c r="H78" s="26" t="e">
        <f>G78*(100%-'Budget Updated'!$B$8)</f>
        <v>#DIV/0!</v>
      </c>
      <c r="I78" s="28"/>
      <c r="J78" s="28"/>
      <c r="K78" s="29"/>
    </row>
    <row r="79" spans="1:12" x14ac:dyDescent="0.2">
      <c r="A79" s="20"/>
      <c r="B79" s="30">
        <f t="shared" ref="B79:B80" si="23">D79/$B$4</f>
        <v>0</v>
      </c>
      <c r="C79" s="28" t="s">
        <v>64</v>
      </c>
      <c r="D79" s="49"/>
      <c r="E79" s="31">
        <v>230</v>
      </c>
      <c r="F79" s="32"/>
      <c r="G79" s="33">
        <f t="shared" ref="G79:G80" si="24">+D79*E79</f>
        <v>0</v>
      </c>
      <c r="H79" s="28"/>
      <c r="I79" s="28"/>
      <c r="J79" s="28"/>
      <c r="K79" s="34" t="e">
        <f>G79/$G$78</f>
        <v>#DIV/0!</v>
      </c>
    </row>
    <row r="80" spans="1:12" x14ac:dyDescent="0.2">
      <c r="A80" s="20"/>
      <c r="B80" s="30">
        <f t="shared" si="23"/>
        <v>0</v>
      </c>
      <c r="C80" s="28" t="s">
        <v>101</v>
      </c>
      <c r="D80" s="49"/>
      <c r="E80" s="31">
        <v>195</v>
      </c>
      <c r="F80" s="32"/>
      <c r="G80" s="33">
        <f t="shared" si="24"/>
        <v>0</v>
      </c>
      <c r="H80" s="28"/>
      <c r="I80" s="28"/>
      <c r="J80" s="28"/>
      <c r="K80" s="34" t="e">
        <f>G80/$G$78</f>
        <v>#DIV/0!</v>
      </c>
    </row>
    <row r="81" spans="1:11" ht="15" x14ac:dyDescent="0.25">
      <c r="A81" s="20"/>
      <c r="B81" s="30"/>
      <c r="C81" s="28"/>
      <c r="D81" s="50"/>
      <c r="E81" s="31"/>
      <c r="F81" s="32"/>
      <c r="G81" s="25">
        <f>SUM(G79:G80)</f>
        <v>0</v>
      </c>
      <c r="H81" s="28"/>
      <c r="I81" s="28"/>
      <c r="J81" s="28"/>
      <c r="K81" s="29" t="e">
        <f>SUM(K79:K80)</f>
        <v>#DIV/0!</v>
      </c>
    </row>
    <row r="82" spans="1:11" ht="15" x14ac:dyDescent="0.25">
      <c r="A82" s="20"/>
      <c r="B82" s="30"/>
      <c r="C82" s="28"/>
      <c r="D82" s="28"/>
      <c r="E82" s="31"/>
      <c r="F82" s="32"/>
      <c r="G82" s="25"/>
      <c r="H82" s="28"/>
      <c r="I82" s="28"/>
      <c r="J82" s="28"/>
      <c r="K82" s="29"/>
    </row>
    <row r="83" spans="1:11" ht="15" x14ac:dyDescent="0.25">
      <c r="A83" s="20"/>
      <c r="B83" s="30"/>
      <c r="C83" s="22" t="str">
        <f>'Budget Updated'!A26</f>
        <v>Misc</v>
      </c>
      <c r="D83" s="28"/>
      <c r="E83" s="31"/>
      <c r="F83" s="64" t="e">
        <f>+G88/($G$28+$G$52+$G$76+$G$81+$G$88)</f>
        <v>#DIV/0!</v>
      </c>
      <c r="G83" s="25" t="e">
        <f>'Budget Updated'!$H$12*F83</f>
        <v>#DIV/0!</v>
      </c>
      <c r="H83" s="26" t="e">
        <f>G83*(100%-'Budget Updated'!$B$8)</f>
        <v>#DIV/0!</v>
      </c>
      <c r="I83" s="27"/>
      <c r="J83" s="28"/>
      <c r="K83" s="29"/>
    </row>
    <row r="84" spans="1:11" x14ac:dyDescent="0.2">
      <c r="A84" s="20"/>
      <c r="B84" s="30">
        <f>D84/$B$4</f>
        <v>0</v>
      </c>
      <c r="C84" s="28"/>
      <c r="D84" s="49"/>
      <c r="E84" s="31"/>
      <c r="F84" s="32"/>
      <c r="G84" s="33">
        <f>+D84*E84</f>
        <v>0</v>
      </c>
      <c r="H84" s="28"/>
      <c r="I84" s="28"/>
      <c r="J84" s="28"/>
      <c r="K84" s="34" t="e">
        <f>G84/$G$83</f>
        <v>#DIV/0!</v>
      </c>
    </row>
    <row r="85" spans="1:11" x14ac:dyDescent="0.2">
      <c r="A85" s="20"/>
      <c r="B85" s="30">
        <f>D85/$B$4</f>
        <v>0</v>
      </c>
      <c r="C85" s="28"/>
      <c r="D85" s="49"/>
      <c r="E85" s="31"/>
      <c r="F85" s="32"/>
      <c r="G85" s="33">
        <f>+D85*E85</f>
        <v>0</v>
      </c>
      <c r="H85" s="28"/>
      <c r="I85" s="28"/>
      <c r="J85" s="28"/>
      <c r="K85" s="34" t="e">
        <f t="shared" ref="K85:K88" si="25">G85/$G$83</f>
        <v>#DIV/0!</v>
      </c>
    </row>
    <row r="86" spans="1:11" x14ac:dyDescent="0.2">
      <c r="A86" s="20"/>
      <c r="B86" s="30">
        <f>D86/$B$4</f>
        <v>0</v>
      </c>
      <c r="C86" s="28"/>
      <c r="D86" s="49"/>
      <c r="E86" s="31"/>
      <c r="F86" s="32"/>
      <c r="G86" s="33">
        <f>+D86*E86</f>
        <v>0</v>
      </c>
      <c r="H86" s="28"/>
      <c r="I86" s="28"/>
      <c r="J86" s="28"/>
      <c r="K86" s="34" t="e">
        <f t="shared" si="25"/>
        <v>#DIV/0!</v>
      </c>
    </row>
    <row r="87" spans="1:11" x14ac:dyDescent="0.2">
      <c r="A87" s="20"/>
      <c r="B87" s="30">
        <f>D87/$B$4</f>
        <v>0</v>
      </c>
      <c r="C87" s="28"/>
      <c r="D87" s="49"/>
      <c r="E87" s="31"/>
      <c r="F87" s="32"/>
      <c r="G87" s="33">
        <f>+D87*E87</f>
        <v>0</v>
      </c>
      <c r="H87" s="28"/>
      <c r="I87" s="28"/>
      <c r="J87" s="28"/>
      <c r="K87" s="34" t="e">
        <f t="shared" si="25"/>
        <v>#DIV/0!</v>
      </c>
    </row>
    <row r="88" spans="1:11" ht="15" x14ac:dyDescent="0.25">
      <c r="A88" s="20"/>
      <c r="B88" s="38"/>
      <c r="C88" s="28"/>
      <c r="D88" s="28"/>
      <c r="E88" s="31"/>
      <c r="F88" s="32"/>
      <c r="G88" s="25">
        <f>SUM(G84:G87)</f>
        <v>0</v>
      </c>
      <c r="H88" s="28"/>
      <c r="I88" s="28"/>
      <c r="J88" s="28"/>
      <c r="K88" s="34" t="e">
        <f t="shared" si="25"/>
        <v>#DIV/0!</v>
      </c>
    </row>
    <row r="89" spans="1:11" ht="15.75" thickBot="1" x14ac:dyDescent="0.3">
      <c r="A89" s="20"/>
      <c r="B89" s="38"/>
      <c r="C89" s="28"/>
      <c r="D89" s="58"/>
      <c r="E89" s="31"/>
      <c r="F89" s="24"/>
      <c r="G89" s="25"/>
      <c r="H89" s="28"/>
      <c r="I89" s="28"/>
      <c r="J89" s="28"/>
      <c r="K89" s="29"/>
    </row>
    <row r="90" spans="1:11" ht="15.75" thickBot="1" x14ac:dyDescent="0.3">
      <c r="A90" s="39"/>
      <c r="B90" s="40"/>
      <c r="C90" s="40"/>
      <c r="D90" s="43">
        <f>SUM(D7:D88)</f>
        <v>0</v>
      </c>
      <c r="E90" s="41"/>
      <c r="F90" s="42" t="e">
        <f>F83+F78+F54+F6+F30</f>
        <v>#DIV/0!</v>
      </c>
      <c r="G90" s="60" t="e">
        <f>-(-G6-G54-G78-G83-G30)</f>
        <v>#DIV/0!</v>
      </c>
      <c r="H90" s="61"/>
      <c r="I90" s="40"/>
      <c r="J90" s="40"/>
      <c r="K90" s="44" t="e">
        <f>SUM(G28,G52,G76,G81,G88)/SUM(G6,G30,G54,G78,G83)</f>
        <v>#DIV/0!</v>
      </c>
    </row>
    <row r="91" spans="1:11" ht="15.75" thickBot="1" x14ac:dyDescent="0.3">
      <c r="G91" s="47" t="e">
        <f>+G90-'Budget Updated'!H12</f>
        <v>#DIV/0!</v>
      </c>
    </row>
    <row r="92" spans="1:11" ht="15.75" thickBot="1" x14ac:dyDescent="0.3">
      <c r="A92" s="39"/>
      <c r="B92" s="40"/>
      <c r="C92" s="40"/>
      <c r="D92" s="46"/>
      <c r="E92" s="41"/>
      <c r="F92" s="62" t="s">
        <v>53</v>
      </c>
      <c r="G92" s="60">
        <f>SUM(G88+G81+G76+G52+G28)</f>
        <v>0</v>
      </c>
      <c r="H92" s="59" t="e">
        <f>SUM(H83+H78+H54+H30+H6)</f>
        <v>#DIV/0!</v>
      </c>
      <c r="I92" s="40"/>
      <c r="J92" s="40"/>
      <c r="K92" s="44"/>
    </row>
    <row r="93" spans="1:11" x14ac:dyDescent="0.2">
      <c r="E93" s="5"/>
    </row>
  </sheetData>
  <mergeCells count="1">
    <mergeCell ref="A3:K3"/>
  </mergeCells>
  <pageMargins left="0.7" right="0.7" top="0.75" bottom="0.75" header="0.3" footer="0.3"/>
  <pageSetup scale="4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1DE77-A45B-4917-9F92-7959AA1392D0}">
  <sheetPr>
    <pageSetUpPr fitToPage="1"/>
  </sheetPr>
  <dimension ref="A1:M92"/>
  <sheetViews>
    <sheetView workbookViewId="0">
      <pane ySplit="4" topLeftCell="A70" activePane="bottomLeft" state="frozen"/>
      <selection activeCell="H63" sqref="H63"/>
      <selection pane="bottomLeft" activeCell="E75" sqref="E75"/>
    </sheetView>
  </sheetViews>
  <sheetFormatPr defaultRowHeight="14.25" x14ac:dyDescent="0.2"/>
  <cols>
    <col min="1" max="1" width="9.140625" style="1"/>
    <col min="2" max="2" width="9.28515625" style="1" bestFit="1" customWidth="1"/>
    <col min="3" max="3" width="40.42578125" style="1" bestFit="1" customWidth="1"/>
    <col min="4" max="4" width="10.7109375" style="53" customWidth="1"/>
    <col min="5" max="5" width="10.7109375" style="1" customWidth="1"/>
    <col min="6" max="6" width="15.42578125" style="6" bestFit="1" customWidth="1"/>
    <col min="7" max="8" width="14.7109375" style="1" customWidth="1"/>
    <col min="9" max="9" width="17.7109375" style="1" customWidth="1"/>
    <col min="10" max="10" width="19.7109375" style="1" customWidth="1"/>
    <col min="11" max="11" width="22" style="1" customWidth="1"/>
    <col min="12" max="12" width="20.7109375" style="1" customWidth="1"/>
    <col min="13" max="13" width="11.5703125" style="1" bestFit="1" customWidth="1"/>
    <col min="14" max="16384" width="9.140625" style="1"/>
  </cols>
  <sheetData>
    <row r="1" spans="1:12" ht="15" x14ac:dyDescent="0.25">
      <c r="A1" s="65" t="str">
        <f>+'Budget Updated'!A2</f>
        <v>Project - PROJECT NUMBER  PROJECT NAME</v>
      </c>
    </row>
    <row r="3" spans="1:12" ht="15.75" thickBot="1" x14ac:dyDescent="0.3">
      <c r="A3" s="200" t="str">
        <f>+'Budget Updated'!A13</f>
        <v>Schematic Design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2" ht="30" thickBot="1" x14ac:dyDescent="0.3">
      <c r="A4" s="7"/>
      <c r="B4" s="63">
        <f>+(J5-I5)/7</f>
        <v>3.5714285714285716</v>
      </c>
      <c r="C4" s="8"/>
      <c r="D4" s="54"/>
      <c r="E4" s="3"/>
      <c r="F4" s="9" t="s">
        <v>15</v>
      </c>
      <c r="G4" s="10" t="s">
        <v>3</v>
      </c>
      <c r="H4" s="11" t="s">
        <v>20</v>
      </c>
      <c r="I4" s="45" t="s">
        <v>21</v>
      </c>
      <c r="J4" s="12" t="s">
        <v>18</v>
      </c>
      <c r="K4" s="13" t="s">
        <v>52</v>
      </c>
      <c r="L4" s="4"/>
    </row>
    <row r="5" spans="1:12" ht="15" x14ac:dyDescent="0.25">
      <c r="A5" s="14"/>
      <c r="B5" s="52" t="s">
        <v>9</v>
      </c>
      <c r="C5" s="8"/>
      <c r="D5" s="55"/>
      <c r="E5" s="15"/>
      <c r="F5" s="16"/>
      <c r="G5" s="17"/>
      <c r="H5" s="18"/>
      <c r="I5" s="51">
        <f>'Budget Updated'!C13</f>
        <v>45601</v>
      </c>
      <c r="J5" s="51">
        <f>'Budget Updated'!D13</f>
        <v>45626</v>
      </c>
      <c r="K5" s="19"/>
    </row>
    <row r="6" spans="1:12" ht="15" x14ac:dyDescent="0.25">
      <c r="A6" s="20"/>
      <c r="B6" s="21"/>
      <c r="C6" s="22" t="str">
        <f>'Budget Updated'!A22</f>
        <v>Dept Name 1</v>
      </c>
      <c r="D6" s="56" t="s">
        <v>0</v>
      </c>
      <c r="E6" s="23" t="s">
        <v>1</v>
      </c>
      <c r="F6" s="64" t="e">
        <f>+G28/($G$28+$G$52+$G$76+$G$81+$G$88)</f>
        <v>#DIV/0!</v>
      </c>
      <c r="G6" s="25" t="e">
        <f>+F6*'Budget Updated'!$H$13</f>
        <v>#DIV/0!</v>
      </c>
      <c r="H6" s="26" t="e">
        <f>G6*(100%-'Budget Updated'!B8)</f>
        <v>#DIV/0!</v>
      </c>
      <c r="I6" s="27"/>
      <c r="J6" s="28"/>
      <c r="K6" s="29"/>
    </row>
    <row r="7" spans="1:12" ht="15" x14ac:dyDescent="0.25">
      <c r="A7" s="20">
        <f>PG!A7</f>
        <v>0</v>
      </c>
      <c r="B7" s="30">
        <f>D7/$B$4</f>
        <v>0</v>
      </c>
      <c r="C7" s="28" t="s">
        <v>13</v>
      </c>
      <c r="D7" s="57"/>
      <c r="E7" s="31">
        <v>315</v>
      </c>
      <c r="F7" s="24"/>
      <c r="G7" s="33">
        <f t="shared" ref="G7:G27" si="0">E7*D7</f>
        <v>0</v>
      </c>
      <c r="H7" s="27"/>
      <c r="I7" s="27"/>
      <c r="J7" s="28"/>
      <c r="K7" s="34" t="e">
        <f>G7/$G$6</f>
        <v>#DIV/0!</v>
      </c>
    </row>
    <row r="8" spans="1:12" ht="15" x14ac:dyDescent="0.25">
      <c r="A8" s="20">
        <f>PG!A8</f>
        <v>0</v>
      </c>
      <c r="B8" s="30">
        <f t="shared" ref="B8:B27" si="1">D8/$B$4</f>
        <v>0</v>
      </c>
      <c r="C8" s="28" t="s">
        <v>14</v>
      </c>
      <c r="D8" s="57"/>
      <c r="E8" s="31">
        <v>310</v>
      </c>
      <c r="F8" s="24"/>
      <c r="G8" s="33">
        <f t="shared" si="0"/>
        <v>0</v>
      </c>
      <c r="H8" s="27"/>
      <c r="I8" s="27"/>
      <c r="J8" s="28"/>
      <c r="K8" s="34" t="e">
        <f t="shared" ref="K8:K16" si="2">G8/$G$6</f>
        <v>#DIV/0!</v>
      </c>
    </row>
    <row r="9" spans="1:12" ht="15" x14ac:dyDescent="0.25">
      <c r="A9" s="20">
        <f>PG!A9</f>
        <v>0</v>
      </c>
      <c r="B9" s="30">
        <f t="shared" si="1"/>
        <v>0</v>
      </c>
      <c r="C9" s="28" t="s">
        <v>58</v>
      </c>
      <c r="D9" s="57"/>
      <c r="E9" s="31">
        <v>250</v>
      </c>
      <c r="F9" s="24"/>
      <c r="G9" s="33">
        <f t="shared" si="0"/>
        <v>0</v>
      </c>
      <c r="H9" s="28"/>
      <c r="I9" s="28"/>
      <c r="J9" s="28"/>
      <c r="K9" s="34" t="e">
        <f t="shared" si="2"/>
        <v>#DIV/0!</v>
      </c>
    </row>
    <row r="10" spans="1:12" ht="15" x14ac:dyDescent="0.25">
      <c r="A10" s="20">
        <f>PG!A10</f>
        <v>0</v>
      </c>
      <c r="B10" s="30">
        <f t="shared" si="1"/>
        <v>0</v>
      </c>
      <c r="C10" s="28" t="s">
        <v>86</v>
      </c>
      <c r="D10" s="57"/>
      <c r="E10" s="31">
        <v>175</v>
      </c>
      <c r="F10" s="24"/>
      <c r="G10" s="33">
        <f t="shared" si="0"/>
        <v>0</v>
      </c>
      <c r="H10" s="28"/>
      <c r="I10" s="28"/>
      <c r="J10" s="28"/>
      <c r="K10" s="34" t="e">
        <f t="shared" si="2"/>
        <v>#DIV/0!</v>
      </c>
    </row>
    <row r="11" spans="1:12" ht="15" x14ac:dyDescent="0.25">
      <c r="A11" s="20">
        <f>PG!A11</f>
        <v>0</v>
      </c>
      <c r="B11" s="30">
        <f t="shared" si="1"/>
        <v>0</v>
      </c>
      <c r="C11" s="28" t="s">
        <v>87</v>
      </c>
      <c r="D11" s="57"/>
      <c r="E11" s="31">
        <v>170</v>
      </c>
      <c r="F11" s="24"/>
      <c r="G11" s="33">
        <f t="shared" si="0"/>
        <v>0</v>
      </c>
      <c r="H11" s="28"/>
      <c r="I11" s="28"/>
      <c r="J11" s="28"/>
      <c r="K11" s="34" t="e">
        <f t="shared" si="2"/>
        <v>#DIV/0!</v>
      </c>
    </row>
    <row r="12" spans="1:12" ht="15" x14ac:dyDescent="0.25">
      <c r="A12" s="20">
        <f>PG!A12</f>
        <v>0</v>
      </c>
      <c r="B12" s="30">
        <f t="shared" si="1"/>
        <v>0</v>
      </c>
      <c r="C12" s="28" t="s">
        <v>88</v>
      </c>
      <c r="D12" s="57"/>
      <c r="E12" s="31">
        <v>150</v>
      </c>
      <c r="F12" s="24"/>
      <c r="G12" s="33">
        <f t="shared" si="0"/>
        <v>0</v>
      </c>
      <c r="H12" s="28"/>
      <c r="I12" s="28"/>
      <c r="J12" s="28"/>
      <c r="K12" s="34" t="e">
        <f t="shared" si="2"/>
        <v>#DIV/0!</v>
      </c>
    </row>
    <row r="13" spans="1:12" ht="15" x14ac:dyDescent="0.25">
      <c r="A13" s="20">
        <f>PG!A13</f>
        <v>0</v>
      </c>
      <c r="B13" s="30">
        <f t="shared" si="1"/>
        <v>0</v>
      </c>
      <c r="C13" s="28" t="s">
        <v>89</v>
      </c>
      <c r="D13" s="57"/>
      <c r="E13" s="31">
        <v>155</v>
      </c>
      <c r="F13" s="24"/>
      <c r="G13" s="33">
        <f t="shared" si="0"/>
        <v>0</v>
      </c>
      <c r="H13" s="28"/>
      <c r="I13" s="28"/>
      <c r="J13" s="28"/>
      <c r="K13" s="34" t="e">
        <f t="shared" si="2"/>
        <v>#DIV/0!</v>
      </c>
    </row>
    <row r="14" spans="1:12" ht="15" x14ac:dyDescent="0.25">
      <c r="A14" s="20">
        <f>PG!A14</f>
        <v>0</v>
      </c>
      <c r="B14" s="30">
        <f t="shared" si="1"/>
        <v>0</v>
      </c>
      <c r="C14" s="28" t="s">
        <v>90</v>
      </c>
      <c r="D14" s="57"/>
      <c r="E14" s="31">
        <v>140</v>
      </c>
      <c r="F14" s="24"/>
      <c r="G14" s="33">
        <f t="shared" si="0"/>
        <v>0</v>
      </c>
      <c r="H14" s="28"/>
      <c r="I14" s="28"/>
      <c r="J14" s="28"/>
      <c r="K14" s="34" t="e">
        <f t="shared" si="2"/>
        <v>#DIV/0!</v>
      </c>
    </row>
    <row r="15" spans="1:12" ht="15" x14ac:dyDescent="0.25">
      <c r="A15" s="20">
        <f>PG!A15</f>
        <v>0</v>
      </c>
      <c r="B15" s="30">
        <f t="shared" si="1"/>
        <v>0</v>
      </c>
      <c r="C15" s="28" t="s">
        <v>91</v>
      </c>
      <c r="D15" s="57"/>
      <c r="E15" s="31">
        <v>115</v>
      </c>
      <c r="F15" s="24"/>
      <c r="G15" s="33">
        <f>+D15*E15</f>
        <v>0</v>
      </c>
      <c r="H15" s="28"/>
      <c r="I15" s="28"/>
      <c r="J15" s="28"/>
      <c r="K15" s="34" t="e">
        <f t="shared" si="2"/>
        <v>#DIV/0!</v>
      </c>
    </row>
    <row r="16" spans="1:12" ht="15" x14ac:dyDescent="0.25">
      <c r="A16" s="20">
        <f>PG!A16</f>
        <v>0</v>
      </c>
      <c r="B16" s="30">
        <f t="shared" si="1"/>
        <v>0</v>
      </c>
      <c r="C16" s="28" t="s">
        <v>92</v>
      </c>
      <c r="D16" s="57"/>
      <c r="E16" s="31">
        <v>65</v>
      </c>
      <c r="F16" s="24"/>
      <c r="G16" s="33">
        <f>+D16*E16</f>
        <v>0</v>
      </c>
      <c r="H16" s="28"/>
      <c r="I16" s="28"/>
      <c r="J16" s="28"/>
      <c r="K16" s="34" t="e">
        <f t="shared" si="2"/>
        <v>#DIV/0!</v>
      </c>
    </row>
    <row r="17" spans="1:11" ht="15" x14ac:dyDescent="0.25">
      <c r="A17" s="20">
        <f>PG!A17</f>
        <v>0</v>
      </c>
      <c r="B17" s="30">
        <f t="shared" si="1"/>
        <v>0</v>
      </c>
      <c r="C17" s="28" t="s">
        <v>93</v>
      </c>
      <c r="D17" s="57"/>
      <c r="E17" s="31">
        <v>155</v>
      </c>
      <c r="F17" s="24"/>
      <c r="G17" s="33">
        <f t="shared" ref="G17:G24" si="3">+D17*E17</f>
        <v>0</v>
      </c>
      <c r="H17" s="28"/>
      <c r="I17" s="28"/>
      <c r="J17" s="28"/>
      <c r="K17" s="34" t="e">
        <f t="shared" ref="K17:K24" si="4">G17/$G$6</f>
        <v>#DIV/0!</v>
      </c>
    </row>
    <row r="18" spans="1:11" ht="15" x14ac:dyDescent="0.25">
      <c r="A18" s="20">
        <f>PG!A18</f>
        <v>0</v>
      </c>
      <c r="B18" s="30">
        <f t="shared" si="1"/>
        <v>0</v>
      </c>
      <c r="C18" s="28" t="s">
        <v>94</v>
      </c>
      <c r="D18" s="57"/>
      <c r="E18" s="31">
        <v>145</v>
      </c>
      <c r="F18" s="24"/>
      <c r="G18" s="33">
        <f t="shared" si="3"/>
        <v>0</v>
      </c>
      <c r="H18" s="28"/>
      <c r="I18" s="28"/>
      <c r="J18" s="28"/>
      <c r="K18" s="34" t="e">
        <f t="shared" si="4"/>
        <v>#DIV/0!</v>
      </c>
    </row>
    <row r="19" spans="1:11" ht="15" x14ac:dyDescent="0.25">
      <c r="A19" s="20">
        <f>PG!A19</f>
        <v>0</v>
      </c>
      <c r="B19" s="30">
        <f t="shared" si="1"/>
        <v>0</v>
      </c>
      <c r="C19" s="28" t="s">
        <v>95</v>
      </c>
      <c r="D19" s="57"/>
      <c r="E19" s="31">
        <v>125</v>
      </c>
      <c r="F19" s="24"/>
      <c r="G19" s="33">
        <f t="shared" si="3"/>
        <v>0</v>
      </c>
      <c r="H19" s="28"/>
      <c r="I19" s="28"/>
      <c r="J19" s="28"/>
      <c r="K19" s="34" t="e">
        <f t="shared" si="4"/>
        <v>#DIV/0!</v>
      </c>
    </row>
    <row r="20" spans="1:11" ht="15" x14ac:dyDescent="0.25">
      <c r="A20" s="20">
        <f>PG!A20</f>
        <v>0</v>
      </c>
      <c r="B20" s="30">
        <f t="shared" si="1"/>
        <v>0</v>
      </c>
      <c r="C20" s="28" t="s">
        <v>19</v>
      </c>
      <c r="D20" s="57"/>
      <c r="E20" s="31">
        <v>110</v>
      </c>
      <c r="F20" s="24"/>
      <c r="G20" s="33">
        <f t="shared" si="3"/>
        <v>0</v>
      </c>
      <c r="H20" s="28"/>
      <c r="I20" s="28"/>
      <c r="J20" s="28"/>
      <c r="K20" s="34" t="e">
        <f t="shared" si="4"/>
        <v>#DIV/0!</v>
      </c>
    </row>
    <row r="21" spans="1:11" ht="15" x14ac:dyDescent="0.25">
      <c r="A21" s="20">
        <f>PG!A21</f>
        <v>0</v>
      </c>
      <c r="B21" s="30">
        <f t="shared" si="1"/>
        <v>0</v>
      </c>
      <c r="C21" s="28" t="s">
        <v>96</v>
      </c>
      <c r="D21" s="57"/>
      <c r="E21" s="31">
        <v>100</v>
      </c>
      <c r="F21" s="24"/>
      <c r="G21" s="33">
        <f t="shared" si="3"/>
        <v>0</v>
      </c>
      <c r="H21" s="28"/>
      <c r="I21" s="28"/>
      <c r="J21" s="28"/>
      <c r="K21" s="34" t="e">
        <f t="shared" si="4"/>
        <v>#DIV/0!</v>
      </c>
    </row>
    <row r="22" spans="1:11" ht="15" x14ac:dyDescent="0.25">
      <c r="A22" s="20">
        <f>PG!A22</f>
        <v>0</v>
      </c>
      <c r="B22" s="30">
        <f t="shared" si="1"/>
        <v>0</v>
      </c>
      <c r="C22" s="28" t="s">
        <v>97</v>
      </c>
      <c r="D22" s="57"/>
      <c r="E22" s="31">
        <v>50</v>
      </c>
      <c r="F22" s="24"/>
      <c r="G22" s="33">
        <f>+D22*E22</f>
        <v>0</v>
      </c>
      <c r="H22" s="28"/>
      <c r="I22" s="28"/>
      <c r="J22" s="28"/>
      <c r="K22" s="34" t="e">
        <f t="shared" si="4"/>
        <v>#DIV/0!</v>
      </c>
    </row>
    <row r="23" spans="1:11" ht="15" x14ac:dyDescent="0.25">
      <c r="A23" s="20">
        <f>PG!A23</f>
        <v>0</v>
      </c>
      <c r="B23" s="30">
        <f t="shared" ref="B23" si="5">D23/$B$4</f>
        <v>0</v>
      </c>
      <c r="C23" s="28" t="s">
        <v>38</v>
      </c>
      <c r="D23" s="57"/>
      <c r="E23" s="31">
        <v>130</v>
      </c>
      <c r="F23" s="206"/>
      <c r="G23" s="211">
        <f>+D23*E23</f>
        <v>0</v>
      </c>
      <c r="H23" s="207"/>
      <c r="I23" s="207"/>
      <c r="J23" s="207"/>
      <c r="K23" s="212" t="e">
        <f t="shared" si="4"/>
        <v>#DIV/0!</v>
      </c>
    </row>
    <row r="24" spans="1:11" ht="15" x14ac:dyDescent="0.25">
      <c r="A24" s="20">
        <f>PG!A23</f>
        <v>0</v>
      </c>
      <c r="B24" s="30">
        <f t="shared" si="1"/>
        <v>0</v>
      </c>
      <c r="C24" s="28" t="s">
        <v>98</v>
      </c>
      <c r="D24" s="57"/>
      <c r="E24" s="31">
        <v>150</v>
      </c>
      <c r="F24" s="24"/>
      <c r="G24" s="33">
        <f t="shared" si="3"/>
        <v>0</v>
      </c>
      <c r="H24" s="28"/>
      <c r="I24" s="28"/>
      <c r="J24" s="28"/>
      <c r="K24" s="34" t="e">
        <f t="shared" si="4"/>
        <v>#DIV/0!</v>
      </c>
    </row>
    <row r="25" spans="1:11" ht="15" x14ac:dyDescent="0.25">
      <c r="A25" s="20">
        <f>PG!A25</f>
        <v>0</v>
      </c>
      <c r="B25" s="30">
        <f t="shared" ref="B25:B26" si="6">D25/$B$4</f>
        <v>0</v>
      </c>
      <c r="C25" s="28" t="s">
        <v>99</v>
      </c>
      <c r="D25" s="57"/>
      <c r="E25" s="31">
        <v>155</v>
      </c>
      <c r="F25" s="24"/>
      <c r="G25" s="33">
        <f t="shared" ref="G25:G26" si="7">+D25*E25</f>
        <v>0</v>
      </c>
      <c r="H25" s="28"/>
      <c r="I25" s="28"/>
      <c r="J25" s="28"/>
      <c r="K25" s="34" t="e">
        <f t="shared" ref="K25:K26" si="8">G25/$G$6</f>
        <v>#DIV/0!</v>
      </c>
    </row>
    <row r="26" spans="1:11" s="204" customFormat="1" ht="15" x14ac:dyDescent="0.25">
      <c r="A26" s="205">
        <f>PG!A26</f>
        <v>0</v>
      </c>
      <c r="B26" s="208">
        <f t="shared" si="6"/>
        <v>0</v>
      </c>
      <c r="C26" s="217" t="s">
        <v>103</v>
      </c>
      <c r="D26" s="214"/>
      <c r="E26" s="209">
        <f>PG!E26</f>
        <v>175</v>
      </c>
      <c r="F26" s="206"/>
      <c r="G26" s="211">
        <f t="shared" si="7"/>
        <v>0</v>
      </c>
      <c r="H26" s="207"/>
      <c r="I26" s="207"/>
      <c r="J26" s="207"/>
      <c r="K26" s="212" t="e">
        <f t="shared" si="8"/>
        <v>#DIV/0!</v>
      </c>
    </row>
    <row r="27" spans="1:11" ht="16.5" x14ac:dyDescent="0.35">
      <c r="A27" s="20">
        <f>PG!A27</f>
        <v>0</v>
      </c>
      <c r="B27" s="30">
        <f t="shared" si="1"/>
        <v>0</v>
      </c>
      <c r="C27" s="28" t="s">
        <v>100</v>
      </c>
      <c r="D27" s="57"/>
      <c r="E27" s="31">
        <v>80</v>
      </c>
      <c r="F27" s="24"/>
      <c r="G27" s="35">
        <f t="shared" si="0"/>
        <v>0</v>
      </c>
      <c r="H27" s="28"/>
      <c r="I27" s="28"/>
      <c r="J27" s="28"/>
      <c r="K27" s="36" t="e">
        <f>G27/G6</f>
        <v>#DIV/0!</v>
      </c>
    </row>
    <row r="28" spans="1:11" ht="15" x14ac:dyDescent="0.25">
      <c r="A28" s="20"/>
      <c r="B28" s="37"/>
      <c r="C28" s="28"/>
      <c r="D28" s="58"/>
      <c r="E28" s="31"/>
      <c r="F28" s="24"/>
      <c r="G28" s="25">
        <f>SUM(G7:G27)</f>
        <v>0</v>
      </c>
      <c r="H28" s="28"/>
      <c r="I28" s="28"/>
      <c r="J28" s="28"/>
      <c r="K28" s="29" t="e">
        <f>SUM(K7:K27)</f>
        <v>#DIV/0!</v>
      </c>
    </row>
    <row r="29" spans="1:11" ht="15" x14ac:dyDescent="0.25">
      <c r="A29" s="20"/>
      <c r="B29" s="37"/>
      <c r="C29" s="28"/>
      <c r="D29" s="58"/>
      <c r="E29" s="31"/>
      <c r="F29" s="24"/>
      <c r="G29" s="25"/>
      <c r="H29" s="28"/>
      <c r="I29" s="28"/>
      <c r="J29" s="28"/>
      <c r="K29" s="29"/>
    </row>
    <row r="30" spans="1:11" ht="15" x14ac:dyDescent="0.25">
      <c r="A30" s="20"/>
      <c r="B30" s="37"/>
      <c r="C30" s="22" t="str">
        <f>'Budget Updated'!A23</f>
        <v>Dept Name 2</v>
      </c>
      <c r="D30" s="58"/>
      <c r="E30" s="31"/>
      <c r="F30" s="64" t="e">
        <f>+G52/($G$28+$G$52+$G$76+$G$81+$G$88)</f>
        <v>#DIV/0!</v>
      </c>
      <c r="G30" s="25" t="e">
        <f>'Budget Updated'!$H$13*F30</f>
        <v>#DIV/0!</v>
      </c>
      <c r="H30" s="26" t="e">
        <f>G30*(100%-'Budget Updated'!$B$8)</f>
        <v>#DIV/0!</v>
      </c>
      <c r="I30" s="28"/>
      <c r="J30" s="28"/>
      <c r="K30" s="29"/>
    </row>
    <row r="31" spans="1:11" ht="15" x14ac:dyDescent="0.25">
      <c r="A31" s="20">
        <f>PG!A31</f>
        <v>0</v>
      </c>
      <c r="B31" s="30">
        <f t="shared" ref="B31:B36" si="9">D31/$B$4</f>
        <v>0</v>
      </c>
      <c r="C31" s="28" t="s">
        <v>13</v>
      </c>
      <c r="D31" s="57"/>
      <c r="E31" s="31">
        <v>315</v>
      </c>
      <c r="F31" s="24"/>
      <c r="G31" s="33">
        <f t="shared" ref="G31:G36" si="10">E31*D31</f>
        <v>0</v>
      </c>
      <c r="H31" s="28"/>
      <c r="I31" s="28"/>
      <c r="J31" s="28"/>
      <c r="K31" s="34" t="e">
        <f t="shared" ref="K31:K51" si="11">G31/$G$30</f>
        <v>#DIV/0!</v>
      </c>
    </row>
    <row r="32" spans="1:11" ht="15" x14ac:dyDescent="0.25">
      <c r="A32" s="20">
        <f>PG!A32</f>
        <v>0</v>
      </c>
      <c r="B32" s="30">
        <f t="shared" si="9"/>
        <v>0</v>
      </c>
      <c r="C32" s="28" t="s">
        <v>14</v>
      </c>
      <c r="D32" s="57"/>
      <c r="E32" s="31">
        <v>310</v>
      </c>
      <c r="F32" s="24"/>
      <c r="G32" s="33">
        <f t="shared" si="10"/>
        <v>0</v>
      </c>
      <c r="H32" s="28"/>
      <c r="I32" s="28"/>
      <c r="J32" s="28"/>
      <c r="K32" s="34" t="e">
        <f t="shared" si="11"/>
        <v>#DIV/0!</v>
      </c>
    </row>
    <row r="33" spans="1:13" ht="15" x14ac:dyDescent="0.25">
      <c r="A33" s="20">
        <f>PG!A33</f>
        <v>0</v>
      </c>
      <c r="B33" s="30">
        <f t="shared" si="9"/>
        <v>0</v>
      </c>
      <c r="C33" s="28" t="s">
        <v>58</v>
      </c>
      <c r="D33" s="57"/>
      <c r="E33" s="31">
        <v>250</v>
      </c>
      <c r="F33" s="24"/>
      <c r="G33" s="33">
        <f t="shared" si="10"/>
        <v>0</v>
      </c>
      <c r="H33" s="28"/>
      <c r="I33" s="28"/>
      <c r="J33" s="28"/>
      <c r="K33" s="34" t="e">
        <f t="shared" si="11"/>
        <v>#DIV/0!</v>
      </c>
    </row>
    <row r="34" spans="1:13" ht="15" x14ac:dyDescent="0.25">
      <c r="A34" s="20">
        <f>PG!A34</f>
        <v>0</v>
      </c>
      <c r="B34" s="30">
        <f t="shared" si="9"/>
        <v>0</v>
      </c>
      <c r="C34" s="28" t="s">
        <v>86</v>
      </c>
      <c r="D34" s="57"/>
      <c r="E34" s="31">
        <v>175</v>
      </c>
      <c r="F34" s="24"/>
      <c r="G34" s="33">
        <f t="shared" si="10"/>
        <v>0</v>
      </c>
      <c r="H34" s="28"/>
      <c r="I34" s="28"/>
      <c r="J34" s="28"/>
      <c r="K34" s="34" t="e">
        <f t="shared" si="11"/>
        <v>#DIV/0!</v>
      </c>
      <c r="M34" s="5"/>
    </row>
    <row r="35" spans="1:13" ht="15" x14ac:dyDescent="0.25">
      <c r="A35" s="20">
        <f>PG!A35</f>
        <v>0</v>
      </c>
      <c r="B35" s="30">
        <f t="shared" si="9"/>
        <v>0</v>
      </c>
      <c r="C35" s="28" t="s">
        <v>87</v>
      </c>
      <c r="D35" s="57"/>
      <c r="E35" s="31">
        <v>170</v>
      </c>
      <c r="F35" s="24"/>
      <c r="G35" s="33">
        <f t="shared" si="10"/>
        <v>0</v>
      </c>
      <c r="H35" s="28"/>
      <c r="I35" s="28"/>
      <c r="J35" s="28"/>
      <c r="K35" s="34" t="e">
        <f t="shared" si="11"/>
        <v>#DIV/0!</v>
      </c>
      <c r="M35" s="5"/>
    </row>
    <row r="36" spans="1:13" ht="15" x14ac:dyDescent="0.25">
      <c r="A36" s="20">
        <f>PG!A36</f>
        <v>0</v>
      </c>
      <c r="B36" s="30">
        <f t="shared" si="9"/>
        <v>0</v>
      </c>
      <c r="C36" s="28" t="s">
        <v>88</v>
      </c>
      <c r="D36" s="57"/>
      <c r="E36" s="31">
        <v>150</v>
      </c>
      <c r="F36" s="24"/>
      <c r="G36" s="33">
        <f t="shared" si="10"/>
        <v>0</v>
      </c>
      <c r="H36" s="28"/>
      <c r="I36" s="28"/>
      <c r="J36" s="28"/>
      <c r="K36" s="34" t="e">
        <f t="shared" si="11"/>
        <v>#DIV/0!</v>
      </c>
    </row>
    <row r="37" spans="1:13" ht="15" x14ac:dyDescent="0.25">
      <c r="A37" s="20">
        <f>PG!A37</f>
        <v>0</v>
      </c>
      <c r="B37" s="30">
        <f t="shared" ref="B37:B51" si="12">D37/$B$4</f>
        <v>0</v>
      </c>
      <c r="C37" s="28" t="s">
        <v>89</v>
      </c>
      <c r="D37" s="57"/>
      <c r="E37" s="31">
        <v>155</v>
      </c>
      <c r="F37" s="24"/>
      <c r="G37" s="33">
        <f t="shared" ref="G37:G48" si="13">E37*D37</f>
        <v>0</v>
      </c>
      <c r="H37" s="28"/>
      <c r="I37" s="28"/>
      <c r="J37" s="28"/>
      <c r="K37" s="34" t="e">
        <f t="shared" ref="K37:K48" si="14">G37/$G$30</f>
        <v>#DIV/0!</v>
      </c>
    </row>
    <row r="38" spans="1:13" ht="15" x14ac:dyDescent="0.25">
      <c r="A38" s="20">
        <f>PG!A38</f>
        <v>0</v>
      </c>
      <c r="B38" s="30">
        <f t="shared" si="12"/>
        <v>0</v>
      </c>
      <c r="C38" s="28" t="s">
        <v>90</v>
      </c>
      <c r="D38" s="57"/>
      <c r="E38" s="31">
        <v>140</v>
      </c>
      <c r="F38" s="24"/>
      <c r="G38" s="33">
        <f t="shared" si="13"/>
        <v>0</v>
      </c>
      <c r="H38" s="28"/>
      <c r="I38" s="28"/>
      <c r="J38" s="28"/>
      <c r="K38" s="34" t="e">
        <f t="shared" si="14"/>
        <v>#DIV/0!</v>
      </c>
    </row>
    <row r="39" spans="1:13" ht="15" x14ac:dyDescent="0.25">
      <c r="A39" s="20">
        <f>PG!A39</f>
        <v>0</v>
      </c>
      <c r="B39" s="30">
        <f t="shared" si="12"/>
        <v>0</v>
      </c>
      <c r="C39" s="28" t="s">
        <v>91</v>
      </c>
      <c r="D39" s="57"/>
      <c r="E39" s="31">
        <v>115</v>
      </c>
      <c r="F39" s="24"/>
      <c r="G39" s="33">
        <f t="shared" si="13"/>
        <v>0</v>
      </c>
      <c r="H39" s="28"/>
      <c r="I39" s="28"/>
      <c r="J39" s="28"/>
      <c r="K39" s="34" t="e">
        <f t="shared" si="14"/>
        <v>#DIV/0!</v>
      </c>
    </row>
    <row r="40" spans="1:13" ht="15" x14ac:dyDescent="0.25">
      <c r="A40" s="20">
        <f>PG!A40</f>
        <v>0</v>
      </c>
      <c r="B40" s="30">
        <f t="shared" si="12"/>
        <v>0</v>
      </c>
      <c r="C40" s="28" t="s">
        <v>92</v>
      </c>
      <c r="D40" s="57"/>
      <c r="E40" s="31">
        <v>65</v>
      </c>
      <c r="F40" s="24"/>
      <c r="G40" s="33">
        <f t="shared" si="13"/>
        <v>0</v>
      </c>
      <c r="H40" s="28"/>
      <c r="I40" s="28"/>
      <c r="J40" s="28"/>
      <c r="K40" s="34" t="e">
        <f t="shared" si="14"/>
        <v>#DIV/0!</v>
      </c>
    </row>
    <row r="41" spans="1:13" ht="15" x14ac:dyDescent="0.25">
      <c r="A41" s="20">
        <f>PG!A41</f>
        <v>0</v>
      </c>
      <c r="B41" s="30">
        <f t="shared" si="12"/>
        <v>0</v>
      </c>
      <c r="C41" s="28" t="s">
        <v>93</v>
      </c>
      <c r="D41" s="57"/>
      <c r="E41" s="31">
        <v>155</v>
      </c>
      <c r="F41" s="24"/>
      <c r="G41" s="33">
        <f t="shared" si="13"/>
        <v>0</v>
      </c>
      <c r="H41" s="28"/>
      <c r="I41" s="28"/>
      <c r="J41" s="28"/>
      <c r="K41" s="34" t="e">
        <f t="shared" si="14"/>
        <v>#DIV/0!</v>
      </c>
    </row>
    <row r="42" spans="1:13" ht="15" x14ac:dyDescent="0.25">
      <c r="A42" s="20">
        <f>PG!A42</f>
        <v>0</v>
      </c>
      <c r="B42" s="30">
        <f t="shared" si="12"/>
        <v>0</v>
      </c>
      <c r="C42" s="28" t="s">
        <v>94</v>
      </c>
      <c r="D42" s="57"/>
      <c r="E42" s="31">
        <v>145</v>
      </c>
      <c r="F42" s="24"/>
      <c r="G42" s="33">
        <f t="shared" si="13"/>
        <v>0</v>
      </c>
      <c r="H42" s="28"/>
      <c r="I42" s="28"/>
      <c r="J42" s="28"/>
      <c r="K42" s="34" t="e">
        <f t="shared" si="14"/>
        <v>#DIV/0!</v>
      </c>
    </row>
    <row r="43" spans="1:13" ht="15" x14ac:dyDescent="0.25">
      <c r="A43" s="20">
        <f>PG!A43</f>
        <v>0</v>
      </c>
      <c r="B43" s="30">
        <f t="shared" si="12"/>
        <v>0</v>
      </c>
      <c r="C43" s="28" t="s">
        <v>95</v>
      </c>
      <c r="D43" s="57"/>
      <c r="E43" s="31">
        <v>125</v>
      </c>
      <c r="F43" s="24"/>
      <c r="G43" s="33">
        <f t="shared" si="13"/>
        <v>0</v>
      </c>
      <c r="H43" s="28"/>
      <c r="I43" s="28"/>
      <c r="J43" s="28"/>
      <c r="K43" s="34" t="e">
        <f t="shared" si="14"/>
        <v>#DIV/0!</v>
      </c>
    </row>
    <row r="44" spans="1:13" ht="15" x14ac:dyDescent="0.25">
      <c r="A44" s="20">
        <f>PG!A44</f>
        <v>0</v>
      </c>
      <c r="B44" s="30">
        <f t="shared" ref="B44" si="15">D44/$B$4</f>
        <v>0</v>
      </c>
      <c r="C44" s="28" t="s">
        <v>19</v>
      </c>
      <c r="D44" s="57"/>
      <c r="E44" s="31">
        <v>110</v>
      </c>
      <c r="F44" s="24"/>
      <c r="G44" s="33">
        <f t="shared" ref="G44" si="16">E44*D44</f>
        <v>0</v>
      </c>
      <c r="H44" s="28"/>
      <c r="I44" s="28"/>
      <c r="J44" s="28"/>
      <c r="K44" s="34" t="e">
        <f t="shared" ref="K44" si="17">G44/$G$30</f>
        <v>#DIV/0!</v>
      </c>
    </row>
    <row r="45" spans="1:13" ht="15" x14ac:dyDescent="0.25">
      <c r="A45" s="20">
        <f>PG!A44</f>
        <v>0</v>
      </c>
      <c r="B45" s="30">
        <f t="shared" si="12"/>
        <v>0</v>
      </c>
      <c r="C45" s="28" t="s">
        <v>96</v>
      </c>
      <c r="D45" s="57"/>
      <c r="E45" s="31">
        <v>100</v>
      </c>
      <c r="F45" s="24"/>
      <c r="G45" s="33">
        <f t="shared" si="13"/>
        <v>0</v>
      </c>
      <c r="H45" s="28"/>
      <c r="I45" s="28"/>
      <c r="J45" s="28"/>
      <c r="K45" s="34" t="e">
        <f t="shared" si="14"/>
        <v>#DIV/0!</v>
      </c>
    </row>
    <row r="46" spans="1:13" ht="15" x14ac:dyDescent="0.25">
      <c r="A46" s="20">
        <f>PG!A47</f>
        <v>0</v>
      </c>
      <c r="B46" s="30">
        <f t="shared" si="12"/>
        <v>0</v>
      </c>
      <c r="C46" s="28" t="s">
        <v>97</v>
      </c>
      <c r="D46" s="57"/>
      <c r="E46" s="31">
        <v>50</v>
      </c>
      <c r="F46" s="24"/>
      <c r="G46" s="33">
        <f t="shared" si="13"/>
        <v>0</v>
      </c>
      <c r="H46" s="28"/>
      <c r="I46" s="28"/>
      <c r="J46" s="28"/>
      <c r="K46" s="34" t="e">
        <f t="shared" si="14"/>
        <v>#DIV/0!</v>
      </c>
    </row>
    <row r="47" spans="1:13" ht="15" x14ac:dyDescent="0.25">
      <c r="A47" s="20">
        <f>PG!A48</f>
        <v>0</v>
      </c>
      <c r="B47" s="30">
        <f t="shared" si="12"/>
        <v>0</v>
      </c>
      <c r="C47" s="28" t="s">
        <v>38</v>
      </c>
      <c r="D47" s="57"/>
      <c r="E47" s="31">
        <v>130</v>
      </c>
      <c r="F47" s="24"/>
      <c r="G47" s="33">
        <f t="shared" si="13"/>
        <v>0</v>
      </c>
      <c r="H47" s="28"/>
      <c r="I47" s="28"/>
      <c r="J47" s="28"/>
      <c r="K47" s="34" t="e">
        <f t="shared" si="14"/>
        <v>#DIV/0!</v>
      </c>
    </row>
    <row r="48" spans="1:13" ht="15" x14ac:dyDescent="0.25">
      <c r="A48" s="20">
        <f>PG!A49</f>
        <v>0</v>
      </c>
      <c r="B48" s="30">
        <f t="shared" si="12"/>
        <v>0</v>
      </c>
      <c r="C48" s="28" t="s">
        <v>98</v>
      </c>
      <c r="D48" s="57"/>
      <c r="E48" s="31">
        <v>150</v>
      </c>
      <c r="F48" s="24"/>
      <c r="G48" s="33">
        <f t="shared" si="13"/>
        <v>0</v>
      </c>
      <c r="H48" s="28"/>
      <c r="I48" s="28"/>
      <c r="J48" s="28"/>
      <c r="K48" s="34" t="e">
        <f t="shared" si="14"/>
        <v>#DIV/0!</v>
      </c>
    </row>
    <row r="49" spans="1:11" ht="15" x14ac:dyDescent="0.25">
      <c r="A49" s="20">
        <f>PG!A51</f>
        <v>0</v>
      </c>
      <c r="B49" s="30">
        <f t="shared" ref="B49:B50" si="18">D49/$B$4</f>
        <v>0</v>
      </c>
      <c r="C49" s="28" t="s">
        <v>99</v>
      </c>
      <c r="D49" s="57"/>
      <c r="E49" s="31">
        <v>155</v>
      </c>
      <c r="F49" s="24"/>
      <c r="G49" s="33">
        <f t="shared" ref="G49:G50" si="19">E49*D49</f>
        <v>0</v>
      </c>
      <c r="H49" s="28"/>
      <c r="I49" s="28"/>
      <c r="J49" s="28"/>
      <c r="K49" s="34" t="e">
        <f t="shared" ref="K49:K50" si="20">G49/$G$30</f>
        <v>#DIV/0!</v>
      </c>
    </row>
    <row r="50" spans="1:11" s="204" customFormat="1" ht="15" x14ac:dyDescent="0.25">
      <c r="A50" s="205">
        <f>PG!A50</f>
        <v>0</v>
      </c>
      <c r="B50" s="208">
        <f t="shared" si="18"/>
        <v>0</v>
      </c>
      <c r="C50" s="217" t="s">
        <v>103</v>
      </c>
      <c r="D50" s="214"/>
      <c r="E50" s="209">
        <f>PG!E50</f>
        <v>175</v>
      </c>
      <c r="F50" s="206"/>
      <c r="G50" s="211">
        <f t="shared" si="19"/>
        <v>0</v>
      </c>
      <c r="H50" s="207"/>
      <c r="I50" s="207"/>
      <c r="J50" s="207"/>
      <c r="K50" s="212" t="e">
        <f t="shared" si="20"/>
        <v>#DIV/0!</v>
      </c>
    </row>
    <row r="51" spans="1:11" ht="16.5" x14ac:dyDescent="0.35">
      <c r="A51" s="20">
        <f>PG!A51</f>
        <v>0</v>
      </c>
      <c r="B51" s="30">
        <f t="shared" si="12"/>
        <v>0</v>
      </c>
      <c r="C51" s="28" t="s">
        <v>100</v>
      </c>
      <c r="D51" s="57"/>
      <c r="E51" s="31">
        <v>80</v>
      </c>
      <c r="F51" s="24"/>
      <c r="G51" s="35">
        <f>E51*D51</f>
        <v>0</v>
      </c>
      <c r="H51" s="28"/>
      <c r="I51" s="28"/>
      <c r="J51" s="28"/>
      <c r="K51" s="36" t="e">
        <f t="shared" si="11"/>
        <v>#DIV/0!</v>
      </c>
    </row>
    <row r="52" spans="1:11" ht="15" x14ac:dyDescent="0.25">
      <c r="A52" s="20"/>
      <c r="B52" s="30"/>
      <c r="C52" s="28"/>
      <c r="D52" s="58"/>
      <c r="E52" s="31"/>
      <c r="F52" s="24"/>
      <c r="G52" s="25">
        <f>SUM(G31:G51)</f>
        <v>0</v>
      </c>
      <c r="H52" s="28"/>
      <c r="I52" s="28"/>
      <c r="J52" s="28"/>
      <c r="K52" s="29" t="e">
        <f>SUM(K32:K51)</f>
        <v>#DIV/0!</v>
      </c>
    </row>
    <row r="53" spans="1:11" ht="15" x14ac:dyDescent="0.25">
      <c r="A53" s="20"/>
      <c r="B53" s="37"/>
      <c r="C53" s="28"/>
      <c r="D53" s="58"/>
      <c r="E53" s="31"/>
      <c r="F53" s="24"/>
      <c r="G53" s="25"/>
      <c r="H53" s="28"/>
      <c r="I53" s="28"/>
      <c r="J53" s="28"/>
      <c r="K53" s="29"/>
    </row>
    <row r="54" spans="1:11" ht="15" x14ac:dyDescent="0.25">
      <c r="A54" s="20"/>
      <c r="B54" s="37"/>
      <c r="C54" s="22" t="str">
        <f>'Budget Updated'!A24</f>
        <v>Dept Name 3</v>
      </c>
      <c r="D54" s="58"/>
      <c r="E54" s="31"/>
      <c r="F54" s="64" t="e">
        <f>+G76/($G$28+$G$52+$G$76+$G$81+$G$88)</f>
        <v>#DIV/0!</v>
      </c>
      <c r="G54" s="25" t="e">
        <f>+F54*'Budget Updated'!$H$13</f>
        <v>#DIV/0!</v>
      </c>
      <c r="H54" s="26" t="e">
        <f>G54*(100%-'Budget Updated'!$B$8)</f>
        <v>#DIV/0!</v>
      </c>
      <c r="I54" s="27"/>
      <c r="J54" s="28"/>
      <c r="K54" s="34"/>
    </row>
    <row r="55" spans="1:11" ht="15" x14ac:dyDescent="0.25">
      <c r="A55" s="20">
        <f>PG!A55</f>
        <v>0</v>
      </c>
      <c r="B55" s="30">
        <f>D55/$B$4</f>
        <v>0</v>
      </c>
      <c r="C55" s="28" t="s">
        <v>13</v>
      </c>
      <c r="D55" s="57"/>
      <c r="E55" s="31">
        <v>315</v>
      </c>
      <c r="F55" s="24"/>
      <c r="G55" s="33">
        <f t="shared" ref="G55:G63" si="21">+D55*E55</f>
        <v>0</v>
      </c>
      <c r="H55" s="28"/>
      <c r="I55" s="28"/>
      <c r="J55" s="28"/>
      <c r="K55" s="34" t="e">
        <f t="shared" ref="K55:K63" si="22">G55/$G$54</f>
        <v>#DIV/0!</v>
      </c>
    </row>
    <row r="56" spans="1:11" ht="15" x14ac:dyDescent="0.25">
      <c r="A56" s="20">
        <f>PG!A56</f>
        <v>0</v>
      </c>
      <c r="B56" s="30">
        <f t="shared" ref="B56:B75" si="23">D56/$B$4</f>
        <v>0</v>
      </c>
      <c r="C56" s="28" t="s">
        <v>14</v>
      </c>
      <c r="D56" s="57"/>
      <c r="E56" s="31">
        <v>310</v>
      </c>
      <c r="F56" s="24"/>
      <c r="G56" s="33">
        <f t="shared" si="21"/>
        <v>0</v>
      </c>
      <c r="H56" s="28"/>
      <c r="I56" s="28"/>
      <c r="J56" s="28"/>
      <c r="K56" s="34" t="e">
        <f t="shared" si="22"/>
        <v>#DIV/0!</v>
      </c>
    </row>
    <row r="57" spans="1:11" ht="15" x14ac:dyDescent="0.25">
      <c r="A57" s="20">
        <f>PG!A57</f>
        <v>0</v>
      </c>
      <c r="B57" s="30">
        <f t="shared" si="23"/>
        <v>0</v>
      </c>
      <c r="C57" s="28" t="s">
        <v>58</v>
      </c>
      <c r="D57" s="57"/>
      <c r="E57" s="31">
        <v>250</v>
      </c>
      <c r="F57" s="24"/>
      <c r="G57" s="33">
        <f t="shared" si="21"/>
        <v>0</v>
      </c>
      <c r="H57" s="28"/>
      <c r="I57" s="28"/>
      <c r="J57" s="28"/>
      <c r="K57" s="34" t="e">
        <f t="shared" si="22"/>
        <v>#DIV/0!</v>
      </c>
    </row>
    <row r="58" spans="1:11" ht="15" x14ac:dyDescent="0.25">
      <c r="A58" s="20">
        <f>PG!A58</f>
        <v>0</v>
      </c>
      <c r="B58" s="30">
        <f t="shared" si="23"/>
        <v>0</v>
      </c>
      <c r="C58" s="28" t="s">
        <v>86</v>
      </c>
      <c r="D58" s="57"/>
      <c r="E58" s="31">
        <v>175</v>
      </c>
      <c r="F58" s="24"/>
      <c r="G58" s="33">
        <f t="shared" si="21"/>
        <v>0</v>
      </c>
      <c r="H58" s="28"/>
      <c r="I58" s="28"/>
      <c r="J58" s="28"/>
      <c r="K58" s="34" t="e">
        <f t="shared" si="22"/>
        <v>#DIV/0!</v>
      </c>
    </row>
    <row r="59" spans="1:11" ht="15" x14ac:dyDescent="0.25">
      <c r="A59" s="20">
        <f>PG!A59</f>
        <v>0</v>
      </c>
      <c r="B59" s="30">
        <f t="shared" si="23"/>
        <v>0</v>
      </c>
      <c r="C59" s="28" t="s">
        <v>87</v>
      </c>
      <c r="D59" s="57"/>
      <c r="E59" s="31">
        <v>170</v>
      </c>
      <c r="F59" s="24"/>
      <c r="G59" s="33">
        <f t="shared" si="21"/>
        <v>0</v>
      </c>
      <c r="H59" s="28"/>
      <c r="I59" s="28"/>
      <c r="J59" s="28"/>
      <c r="K59" s="34" t="e">
        <f t="shared" si="22"/>
        <v>#DIV/0!</v>
      </c>
    </row>
    <row r="60" spans="1:11" ht="15" x14ac:dyDescent="0.25">
      <c r="A60" s="20">
        <f>PG!A60</f>
        <v>0</v>
      </c>
      <c r="B60" s="30">
        <f t="shared" si="23"/>
        <v>0</v>
      </c>
      <c r="C60" s="28" t="s">
        <v>88</v>
      </c>
      <c r="D60" s="57"/>
      <c r="E60" s="31">
        <v>150</v>
      </c>
      <c r="F60" s="24"/>
      <c r="G60" s="33">
        <f t="shared" si="21"/>
        <v>0</v>
      </c>
      <c r="H60" s="28"/>
      <c r="I60" s="28"/>
      <c r="J60" s="28"/>
      <c r="K60" s="34" t="e">
        <f t="shared" si="22"/>
        <v>#DIV/0!</v>
      </c>
    </row>
    <row r="61" spans="1:11" ht="15" x14ac:dyDescent="0.25">
      <c r="A61" s="20">
        <f>PG!A61</f>
        <v>0</v>
      </c>
      <c r="B61" s="30">
        <f t="shared" si="23"/>
        <v>0</v>
      </c>
      <c r="C61" s="28" t="s">
        <v>89</v>
      </c>
      <c r="D61" s="57"/>
      <c r="E61" s="31">
        <v>155</v>
      </c>
      <c r="F61" s="24"/>
      <c r="G61" s="33">
        <f t="shared" si="21"/>
        <v>0</v>
      </c>
      <c r="H61" s="28"/>
      <c r="I61" s="28"/>
      <c r="J61" s="28"/>
      <c r="K61" s="34" t="e">
        <f t="shared" si="22"/>
        <v>#DIV/0!</v>
      </c>
    </row>
    <row r="62" spans="1:11" ht="15" x14ac:dyDescent="0.25">
      <c r="A62" s="20">
        <f>PG!A62</f>
        <v>0</v>
      </c>
      <c r="B62" s="30">
        <f t="shared" si="23"/>
        <v>0</v>
      </c>
      <c r="C62" s="28" t="s">
        <v>90</v>
      </c>
      <c r="D62" s="57"/>
      <c r="E62" s="31">
        <v>140</v>
      </c>
      <c r="F62" s="24"/>
      <c r="G62" s="33">
        <f t="shared" si="21"/>
        <v>0</v>
      </c>
      <c r="H62" s="28"/>
      <c r="I62" s="28"/>
      <c r="J62" s="28"/>
      <c r="K62" s="34" t="e">
        <f t="shared" si="22"/>
        <v>#DIV/0!</v>
      </c>
    </row>
    <row r="63" spans="1:11" ht="15" x14ac:dyDescent="0.25">
      <c r="A63" s="20">
        <f>PG!A63</f>
        <v>0</v>
      </c>
      <c r="B63" s="30">
        <f t="shared" si="23"/>
        <v>0</v>
      </c>
      <c r="C63" s="28" t="s">
        <v>91</v>
      </c>
      <c r="D63" s="57"/>
      <c r="E63" s="31">
        <v>115</v>
      </c>
      <c r="F63" s="24"/>
      <c r="G63" s="33">
        <f t="shared" si="21"/>
        <v>0</v>
      </c>
      <c r="H63" s="28"/>
      <c r="I63" s="28"/>
      <c r="J63" s="28"/>
      <c r="K63" s="34" t="e">
        <f t="shared" si="22"/>
        <v>#DIV/0!</v>
      </c>
    </row>
    <row r="64" spans="1:11" ht="15" x14ac:dyDescent="0.25">
      <c r="A64" s="20">
        <f>PG!A64</f>
        <v>0</v>
      </c>
      <c r="B64" s="30">
        <f t="shared" si="23"/>
        <v>0</v>
      </c>
      <c r="C64" s="28" t="s">
        <v>92</v>
      </c>
      <c r="D64" s="57"/>
      <c r="E64" s="31">
        <v>65</v>
      </c>
      <c r="F64" s="24"/>
      <c r="G64" s="33">
        <f t="shared" ref="G64:G72" si="24">+D64*E64</f>
        <v>0</v>
      </c>
      <c r="H64" s="28"/>
      <c r="I64" s="28"/>
      <c r="J64" s="28"/>
      <c r="K64" s="34" t="e">
        <f t="shared" ref="K64:K72" si="25">G64/$G$54</f>
        <v>#DIV/0!</v>
      </c>
    </row>
    <row r="65" spans="1:11" ht="15" x14ac:dyDescent="0.25">
      <c r="A65" s="20">
        <f>PG!A65</f>
        <v>0</v>
      </c>
      <c r="B65" s="30">
        <f t="shared" si="23"/>
        <v>0</v>
      </c>
      <c r="C65" s="28" t="s">
        <v>93</v>
      </c>
      <c r="D65" s="57"/>
      <c r="E65" s="31">
        <v>155</v>
      </c>
      <c r="F65" s="24"/>
      <c r="G65" s="33">
        <f t="shared" si="24"/>
        <v>0</v>
      </c>
      <c r="H65" s="28"/>
      <c r="I65" s="28"/>
      <c r="J65" s="28"/>
      <c r="K65" s="34" t="e">
        <f t="shared" si="25"/>
        <v>#DIV/0!</v>
      </c>
    </row>
    <row r="66" spans="1:11" ht="15" x14ac:dyDescent="0.25">
      <c r="A66" s="20">
        <f>PG!A66</f>
        <v>0</v>
      </c>
      <c r="B66" s="30">
        <f t="shared" si="23"/>
        <v>0</v>
      </c>
      <c r="C66" s="28" t="s">
        <v>94</v>
      </c>
      <c r="D66" s="57"/>
      <c r="E66" s="31">
        <v>145</v>
      </c>
      <c r="F66" s="24"/>
      <c r="G66" s="33">
        <f t="shared" si="24"/>
        <v>0</v>
      </c>
      <c r="H66" s="28"/>
      <c r="I66" s="28"/>
      <c r="J66" s="28"/>
      <c r="K66" s="34" t="e">
        <f t="shared" si="25"/>
        <v>#DIV/0!</v>
      </c>
    </row>
    <row r="67" spans="1:11" ht="15" x14ac:dyDescent="0.25">
      <c r="A67" s="20">
        <f>PG!A67</f>
        <v>0</v>
      </c>
      <c r="B67" s="30">
        <f t="shared" si="23"/>
        <v>0</v>
      </c>
      <c r="C67" s="28" t="s">
        <v>95</v>
      </c>
      <c r="D67" s="57"/>
      <c r="E67" s="31">
        <v>125</v>
      </c>
      <c r="F67" s="24"/>
      <c r="G67" s="33">
        <f t="shared" si="24"/>
        <v>0</v>
      </c>
      <c r="H67" s="28"/>
      <c r="I67" s="28"/>
      <c r="J67" s="28"/>
      <c r="K67" s="34" t="e">
        <f t="shared" si="25"/>
        <v>#DIV/0!</v>
      </c>
    </row>
    <row r="68" spans="1:11" ht="15" x14ac:dyDescent="0.25">
      <c r="A68" s="20">
        <f>PG!A69</f>
        <v>0</v>
      </c>
      <c r="B68" s="30">
        <f t="shared" si="23"/>
        <v>0</v>
      </c>
      <c r="C68" s="28" t="s">
        <v>19</v>
      </c>
      <c r="D68" s="57"/>
      <c r="E68" s="31">
        <v>110</v>
      </c>
      <c r="F68" s="24"/>
      <c r="G68" s="33">
        <f t="shared" si="24"/>
        <v>0</v>
      </c>
      <c r="H68" s="28"/>
      <c r="I68" s="28"/>
      <c r="J68" s="28"/>
      <c r="K68" s="34" t="e">
        <f t="shared" si="25"/>
        <v>#DIV/0!</v>
      </c>
    </row>
    <row r="69" spans="1:11" ht="15" x14ac:dyDescent="0.25">
      <c r="A69" s="20">
        <f>PG!A70</f>
        <v>0</v>
      </c>
      <c r="B69" s="30">
        <f t="shared" si="23"/>
        <v>0</v>
      </c>
      <c r="C69" s="28" t="s">
        <v>96</v>
      </c>
      <c r="D69" s="57"/>
      <c r="E69" s="31">
        <v>100</v>
      </c>
      <c r="F69" s="24"/>
      <c r="G69" s="33">
        <f t="shared" si="24"/>
        <v>0</v>
      </c>
      <c r="H69" s="28"/>
      <c r="I69" s="28"/>
      <c r="J69" s="28"/>
      <c r="K69" s="34" t="e">
        <f t="shared" si="25"/>
        <v>#DIV/0!</v>
      </c>
    </row>
    <row r="70" spans="1:11" ht="15" x14ac:dyDescent="0.25">
      <c r="A70" s="20">
        <f>PG!A71</f>
        <v>0</v>
      </c>
      <c r="B70" s="30">
        <f t="shared" ref="B70" si="26">D70/$B$4</f>
        <v>0</v>
      </c>
      <c r="C70" s="28" t="s">
        <v>97</v>
      </c>
      <c r="D70" s="57"/>
      <c r="E70" s="31">
        <v>50</v>
      </c>
      <c r="F70" s="24"/>
      <c r="G70" s="33">
        <f t="shared" ref="G70" si="27">+D70*E70</f>
        <v>0</v>
      </c>
      <c r="H70" s="28"/>
      <c r="I70" s="28"/>
      <c r="J70" s="28"/>
      <c r="K70" s="34" t="e">
        <f t="shared" ref="K70" si="28">G70/$G$54</f>
        <v>#DIV/0!</v>
      </c>
    </row>
    <row r="71" spans="1:11" ht="15" x14ac:dyDescent="0.25">
      <c r="A71" s="20">
        <f>PG!A71</f>
        <v>0</v>
      </c>
      <c r="B71" s="30">
        <f t="shared" si="23"/>
        <v>0</v>
      </c>
      <c r="C71" s="28" t="s">
        <v>38</v>
      </c>
      <c r="D71" s="57"/>
      <c r="E71" s="31">
        <v>130</v>
      </c>
      <c r="F71" s="24"/>
      <c r="G71" s="33">
        <f t="shared" si="24"/>
        <v>0</v>
      </c>
      <c r="H71" s="28"/>
      <c r="I71" s="28"/>
      <c r="J71" s="28"/>
      <c r="K71" s="34" t="e">
        <f t="shared" si="25"/>
        <v>#DIV/0!</v>
      </c>
    </row>
    <row r="72" spans="1:11" ht="15" x14ac:dyDescent="0.25">
      <c r="A72" s="20">
        <f>PG!A72</f>
        <v>0</v>
      </c>
      <c r="B72" s="30">
        <f t="shared" si="23"/>
        <v>0</v>
      </c>
      <c r="C72" s="28" t="s">
        <v>98</v>
      </c>
      <c r="D72" s="57"/>
      <c r="E72" s="31">
        <v>150</v>
      </c>
      <c r="F72" s="24"/>
      <c r="G72" s="33">
        <f t="shared" si="24"/>
        <v>0</v>
      </c>
      <c r="H72" s="28"/>
      <c r="I72" s="28"/>
      <c r="J72" s="28"/>
      <c r="K72" s="34" t="e">
        <f t="shared" si="25"/>
        <v>#DIV/0!</v>
      </c>
    </row>
    <row r="73" spans="1:11" ht="15" x14ac:dyDescent="0.25">
      <c r="A73" s="20">
        <f>PG!A73</f>
        <v>0</v>
      </c>
      <c r="B73" s="30">
        <f t="shared" ref="B73:B74" si="29">D73/$B$4</f>
        <v>0</v>
      </c>
      <c r="C73" s="28" t="s">
        <v>99</v>
      </c>
      <c r="D73" s="57"/>
      <c r="E73" s="31">
        <v>155</v>
      </c>
      <c r="F73" s="24"/>
      <c r="G73" s="33">
        <f t="shared" ref="G73:G74" si="30">+D73*E73</f>
        <v>0</v>
      </c>
      <c r="H73" s="28"/>
      <c r="I73" s="28"/>
      <c r="J73" s="28"/>
      <c r="K73" s="34" t="e">
        <f t="shared" ref="K73:K74" si="31">G73/$G$54</f>
        <v>#DIV/0!</v>
      </c>
    </row>
    <row r="74" spans="1:11" s="204" customFormat="1" ht="15" x14ac:dyDescent="0.25">
      <c r="A74" s="205">
        <f>PG!A75</f>
        <v>0</v>
      </c>
      <c r="B74" s="208">
        <f t="shared" si="29"/>
        <v>0</v>
      </c>
      <c r="C74" s="217" t="s">
        <v>103</v>
      </c>
      <c r="D74" s="214"/>
      <c r="E74" s="203">
        <f>PG!E74</f>
        <v>175</v>
      </c>
      <c r="F74" s="206"/>
      <c r="G74" s="211">
        <f t="shared" si="30"/>
        <v>0</v>
      </c>
      <c r="H74" s="207"/>
      <c r="I74" s="207"/>
      <c r="J74" s="207"/>
      <c r="K74" s="212" t="e">
        <f t="shared" si="31"/>
        <v>#DIV/0!</v>
      </c>
    </row>
    <row r="75" spans="1:11" ht="16.5" x14ac:dyDescent="0.35">
      <c r="A75" s="20">
        <f>PG!A75</f>
        <v>0</v>
      </c>
      <c r="B75" s="30">
        <f t="shared" si="23"/>
        <v>0</v>
      </c>
      <c r="C75" s="28" t="s">
        <v>100</v>
      </c>
      <c r="D75" s="57"/>
      <c r="E75" s="31">
        <v>80</v>
      </c>
      <c r="F75" s="24"/>
      <c r="G75" s="35">
        <f>+D75*E75</f>
        <v>0</v>
      </c>
      <c r="H75" s="28"/>
      <c r="I75" s="28"/>
      <c r="J75" s="28"/>
      <c r="K75" s="36" t="e">
        <f>G75/G54</f>
        <v>#DIV/0!</v>
      </c>
    </row>
    <row r="76" spans="1:11" ht="15" x14ac:dyDescent="0.25">
      <c r="A76" s="20"/>
      <c r="B76" s="30"/>
      <c r="C76" s="28"/>
      <c r="D76" s="58"/>
      <c r="E76" s="31"/>
      <c r="F76" s="24"/>
      <c r="G76" s="25">
        <f>SUM(G55:G75)</f>
        <v>0</v>
      </c>
      <c r="H76" s="28"/>
      <c r="I76" s="28"/>
      <c r="J76" s="28"/>
      <c r="K76" s="29" t="e">
        <f>SUM(K54:K75)</f>
        <v>#DIV/0!</v>
      </c>
    </row>
    <row r="77" spans="1:11" ht="15" x14ac:dyDescent="0.25">
      <c r="A77" s="20"/>
      <c r="B77" s="30"/>
      <c r="C77" s="28"/>
      <c r="D77" s="58"/>
      <c r="E77" s="31"/>
      <c r="F77" s="24"/>
      <c r="G77" s="25"/>
      <c r="H77" s="28"/>
      <c r="I77" s="28"/>
      <c r="J77" s="28"/>
      <c r="K77" s="29"/>
    </row>
    <row r="78" spans="1:11" ht="15" x14ac:dyDescent="0.25">
      <c r="A78" s="20"/>
      <c r="B78" s="30"/>
      <c r="C78" s="22" t="str">
        <f>'Budget Updated'!A25</f>
        <v>Mechanical Engineering</v>
      </c>
      <c r="D78" s="58"/>
      <c r="E78" s="31"/>
      <c r="F78" s="64" t="e">
        <f>+G81/($G$28+$G$52+$G$76+$G$81+$G$88)</f>
        <v>#DIV/0!</v>
      </c>
      <c r="G78" s="25" t="e">
        <f>+F78*'Budget Updated'!$H$13</f>
        <v>#DIV/0!</v>
      </c>
      <c r="H78" s="26" t="e">
        <f>G78*(100%-'Budget Updated'!$B$8)</f>
        <v>#DIV/0!</v>
      </c>
      <c r="I78" s="28"/>
      <c r="J78" s="28"/>
      <c r="K78" s="29"/>
    </row>
    <row r="79" spans="1:11" ht="15" x14ac:dyDescent="0.25">
      <c r="A79" s="20">
        <f>PG!A79</f>
        <v>0</v>
      </c>
      <c r="B79" s="30">
        <f t="shared" ref="B79:B80" si="32">D79/$B$4</f>
        <v>0</v>
      </c>
      <c r="C79" s="28" t="s">
        <v>64</v>
      </c>
      <c r="D79" s="57"/>
      <c r="E79" s="31">
        <v>230</v>
      </c>
      <c r="F79" s="24"/>
      <c r="G79" s="33">
        <f t="shared" ref="G79:G80" si="33">+D79*E79</f>
        <v>0</v>
      </c>
      <c r="H79" s="28"/>
      <c r="I79" s="28"/>
      <c r="J79" s="28"/>
      <c r="K79" s="34" t="e">
        <f>G79/$G$78</f>
        <v>#DIV/0!</v>
      </c>
    </row>
    <row r="80" spans="1:11" ht="15" x14ac:dyDescent="0.25">
      <c r="A80" s="20">
        <f>PG!A80</f>
        <v>0</v>
      </c>
      <c r="B80" s="30">
        <f t="shared" si="32"/>
        <v>0</v>
      </c>
      <c r="C80" s="28" t="s">
        <v>101</v>
      </c>
      <c r="D80" s="57"/>
      <c r="E80" s="31">
        <v>195</v>
      </c>
      <c r="F80" s="24"/>
      <c r="G80" s="33">
        <f t="shared" si="33"/>
        <v>0</v>
      </c>
      <c r="H80" s="28"/>
      <c r="I80" s="28"/>
      <c r="J80" s="28"/>
      <c r="K80" s="34" t="e">
        <f>G80/$G$78</f>
        <v>#DIV/0!</v>
      </c>
    </row>
    <row r="81" spans="1:11" ht="15" x14ac:dyDescent="0.25">
      <c r="A81" s="20"/>
      <c r="B81" s="30"/>
      <c r="C81" s="28"/>
      <c r="D81" s="58"/>
      <c r="E81" s="31"/>
      <c r="F81" s="24"/>
      <c r="G81" s="25">
        <f>SUM(G79:G80)</f>
        <v>0</v>
      </c>
      <c r="H81" s="28"/>
      <c r="I81" s="28"/>
      <c r="J81" s="28"/>
      <c r="K81" s="29" t="e">
        <f>SUM(K79:K80)</f>
        <v>#DIV/0!</v>
      </c>
    </row>
    <row r="82" spans="1:11" ht="15" x14ac:dyDescent="0.25">
      <c r="A82" s="20"/>
      <c r="B82" s="30"/>
      <c r="C82" s="28"/>
      <c r="D82" s="58"/>
      <c r="E82" s="31"/>
      <c r="F82" s="24"/>
      <c r="G82" s="25"/>
      <c r="H82" s="28"/>
      <c r="I82" s="28"/>
      <c r="J82" s="28"/>
      <c r="K82" s="29"/>
    </row>
    <row r="83" spans="1:11" ht="15" x14ac:dyDescent="0.25">
      <c r="A83" s="20"/>
      <c r="B83" s="30"/>
      <c r="C83" s="22" t="str">
        <f>'Budget Updated'!A26</f>
        <v>Misc</v>
      </c>
      <c r="D83" s="58"/>
      <c r="E83" s="31"/>
      <c r="F83" s="64" t="e">
        <f>+G88/($G$28+$G$52+$G$76+$G$81+$G$88)</f>
        <v>#DIV/0!</v>
      </c>
      <c r="G83" s="25" t="e">
        <f>+F83*'Budget Updated'!$H$13</f>
        <v>#DIV/0!</v>
      </c>
      <c r="H83" s="26" t="e">
        <f>G83*(100%-'Budget Updated'!$B$8)</f>
        <v>#DIV/0!</v>
      </c>
      <c r="I83" s="27"/>
      <c r="J83" s="28"/>
      <c r="K83" s="29"/>
    </row>
    <row r="84" spans="1:11" ht="15" x14ac:dyDescent="0.25">
      <c r="A84" s="20">
        <f>PG!A84</f>
        <v>0</v>
      </c>
      <c r="B84" s="30">
        <f>D84/$B$4</f>
        <v>0</v>
      </c>
      <c r="C84" s="28"/>
      <c r="D84" s="57"/>
      <c r="E84" s="31">
        <f>PG!E84</f>
        <v>0</v>
      </c>
      <c r="F84" s="24"/>
      <c r="G84" s="33">
        <f>+D84*E84</f>
        <v>0</v>
      </c>
      <c r="H84" s="28"/>
      <c r="I84" s="28"/>
      <c r="J84" s="28"/>
      <c r="K84" s="34" t="e">
        <f>G84/$G$83</f>
        <v>#DIV/0!</v>
      </c>
    </row>
    <row r="85" spans="1:11" ht="15" x14ac:dyDescent="0.25">
      <c r="A85" s="20">
        <f>PG!A85</f>
        <v>0</v>
      </c>
      <c r="B85" s="30">
        <f>D85/$B$4</f>
        <v>0</v>
      </c>
      <c r="C85" s="28"/>
      <c r="D85" s="57"/>
      <c r="E85" s="31">
        <f>PG!E85</f>
        <v>0</v>
      </c>
      <c r="F85" s="24"/>
      <c r="G85" s="33">
        <f>+D85*E85</f>
        <v>0</v>
      </c>
      <c r="H85" s="28"/>
      <c r="I85" s="28"/>
      <c r="J85" s="28"/>
      <c r="K85" s="34" t="e">
        <f t="shared" ref="K85:K87" si="34">G85/$G$83</f>
        <v>#DIV/0!</v>
      </c>
    </row>
    <row r="86" spans="1:11" ht="15" x14ac:dyDescent="0.25">
      <c r="A86" s="20">
        <f>PG!A86</f>
        <v>0</v>
      </c>
      <c r="B86" s="30">
        <f>D86/$B$4</f>
        <v>0</v>
      </c>
      <c r="C86" s="28"/>
      <c r="D86" s="57"/>
      <c r="E86" s="31">
        <f>PG!E86</f>
        <v>0</v>
      </c>
      <c r="F86" s="24"/>
      <c r="G86" s="33">
        <f>+D86*E86</f>
        <v>0</v>
      </c>
      <c r="H86" s="28"/>
      <c r="I86" s="28"/>
      <c r="J86" s="28"/>
      <c r="K86" s="34" t="e">
        <f t="shared" si="34"/>
        <v>#DIV/0!</v>
      </c>
    </row>
    <row r="87" spans="1:11" ht="16.5" x14ac:dyDescent="0.35">
      <c r="A87" s="20">
        <f>PG!A87</f>
        <v>0</v>
      </c>
      <c r="B87" s="30">
        <f>D87/$B$4</f>
        <v>0</v>
      </c>
      <c r="C87" s="28"/>
      <c r="D87" s="57"/>
      <c r="E87" s="31">
        <f>PG!E87</f>
        <v>0</v>
      </c>
      <c r="F87" s="24"/>
      <c r="G87" s="35">
        <f>+D87*E87</f>
        <v>0</v>
      </c>
      <c r="H87" s="28"/>
      <c r="I87" s="28"/>
      <c r="J87" s="28"/>
      <c r="K87" s="34" t="e">
        <f t="shared" si="34"/>
        <v>#DIV/0!</v>
      </c>
    </row>
    <row r="88" spans="1:11" ht="15" x14ac:dyDescent="0.25">
      <c r="A88" s="20"/>
      <c r="B88" s="38"/>
      <c r="C88" s="28"/>
      <c r="D88" s="58"/>
      <c r="E88" s="31"/>
      <c r="F88" s="24"/>
      <c r="G88" s="25">
        <f>SUM(G84:G87)</f>
        <v>0</v>
      </c>
      <c r="H88" s="28"/>
      <c r="I88" s="28"/>
      <c r="J88" s="28"/>
      <c r="K88" s="29" t="e">
        <f>SUM(K84:K87)</f>
        <v>#DIV/0!</v>
      </c>
    </row>
    <row r="89" spans="1:11" ht="15.75" thickBot="1" x14ac:dyDescent="0.3">
      <c r="A89" s="20"/>
      <c r="B89" s="38"/>
      <c r="C89" s="28"/>
      <c r="D89" s="58"/>
      <c r="E89" s="31"/>
      <c r="F89" s="24"/>
      <c r="G89" s="25"/>
      <c r="H89" s="28"/>
      <c r="I89" s="28"/>
      <c r="J89" s="28"/>
      <c r="K89" s="29"/>
    </row>
    <row r="90" spans="1:11" ht="15.75" thickBot="1" x14ac:dyDescent="0.3">
      <c r="A90" s="39"/>
      <c r="B90" s="40"/>
      <c r="C90" s="40"/>
      <c r="D90" s="43">
        <f>SUM(D7:D88)</f>
        <v>0</v>
      </c>
      <c r="E90" s="41"/>
      <c r="F90" s="42" t="e">
        <f>F83+F78+F54+F6+F30</f>
        <v>#DIV/0!</v>
      </c>
      <c r="G90" s="60" t="e">
        <f>-(-G6-G54-G78-G83-G30)</f>
        <v>#DIV/0!</v>
      </c>
      <c r="H90" s="61"/>
      <c r="I90" s="40"/>
      <c r="J90" s="40"/>
      <c r="K90" s="44" t="e">
        <f>SUM(G28,G52,G76,G81,G88)/SUM(G6,G30,G54,G78,G83)</f>
        <v>#DIV/0!</v>
      </c>
    </row>
    <row r="91" spans="1:11" ht="15.75" thickBot="1" x14ac:dyDescent="0.3">
      <c r="D91" s="1"/>
      <c r="G91" s="47" t="e">
        <f>+G90-'Budget Updated'!H13</f>
        <v>#DIV/0!</v>
      </c>
    </row>
    <row r="92" spans="1:11" ht="15.75" thickBot="1" x14ac:dyDescent="0.3">
      <c r="A92" s="39"/>
      <c r="B92" s="40"/>
      <c r="C92" s="40"/>
      <c r="D92" s="46"/>
      <c r="E92" s="41"/>
      <c r="F92" s="62" t="s">
        <v>53</v>
      </c>
      <c r="G92" s="60">
        <f>SUM(G88+G81+G76+G52+G28)</f>
        <v>0</v>
      </c>
      <c r="H92" s="59" t="e">
        <f>SUM(H83+H78+H54+H30+H6)</f>
        <v>#DIV/0!</v>
      </c>
      <c r="I92" s="40"/>
      <c r="J92" s="40"/>
      <c r="K92" s="44"/>
    </row>
  </sheetData>
  <mergeCells count="1">
    <mergeCell ref="A3:K3"/>
  </mergeCells>
  <pageMargins left="0.7" right="0.7" top="0.75" bottom="0.75" header="0.3" footer="0.3"/>
  <pageSetup scale="57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9385-A7D3-4ECF-9EA2-FB60B6EC86C8}">
  <sheetPr>
    <pageSetUpPr fitToPage="1"/>
  </sheetPr>
  <dimension ref="A1:K94"/>
  <sheetViews>
    <sheetView workbookViewId="0">
      <pane ySplit="4" topLeftCell="A67" activePane="bottomLeft" state="frozen"/>
      <selection activeCell="I56" sqref="I56"/>
      <selection pane="bottomLeft" activeCell="E75" sqref="E75"/>
    </sheetView>
  </sheetViews>
  <sheetFormatPr defaultRowHeight="14.25" x14ac:dyDescent="0.2"/>
  <cols>
    <col min="1" max="1" width="9.140625" style="1"/>
    <col min="2" max="2" width="9.28515625" style="1" bestFit="1" customWidth="1"/>
    <col min="3" max="3" width="40.42578125" style="1" bestFit="1" customWidth="1"/>
    <col min="4" max="5" width="10.7109375" style="1" customWidth="1"/>
    <col min="6" max="6" width="15.42578125" style="6" bestFit="1" customWidth="1"/>
    <col min="7" max="8" width="14.7109375" style="1" customWidth="1"/>
    <col min="9" max="9" width="19" style="1" customWidth="1"/>
    <col min="10" max="10" width="17.5703125" style="1" customWidth="1"/>
    <col min="11" max="11" width="22.140625" style="1" customWidth="1"/>
    <col min="12" max="16384" width="9.140625" style="1"/>
  </cols>
  <sheetData>
    <row r="1" spans="1:11" ht="15" x14ac:dyDescent="0.25">
      <c r="A1" s="4" t="str">
        <f>+'Budget Updated'!A2</f>
        <v>Project - PROJECT NUMBER  PROJECT NAME</v>
      </c>
    </row>
    <row r="3" spans="1:11" ht="15.75" thickBot="1" x14ac:dyDescent="0.3">
      <c r="A3" s="200" t="str">
        <f>+'Budget Updated'!A14</f>
        <v>Design Development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ht="30" thickBot="1" x14ac:dyDescent="0.3">
      <c r="A4" s="7"/>
      <c r="B4" s="63">
        <f>(+J5-I5)/7</f>
        <v>4.2857142857142856</v>
      </c>
      <c r="C4" s="8" t="s">
        <v>10</v>
      </c>
      <c r="D4" s="2"/>
      <c r="E4" s="3"/>
      <c r="F4" s="9" t="s">
        <v>15</v>
      </c>
      <c r="G4" s="10" t="s">
        <v>3</v>
      </c>
      <c r="H4" s="11" t="s">
        <v>17</v>
      </c>
      <c r="I4" s="12" t="s">
        <v>21</v>
      </c>
      <c r="J4" s="12" t="s">
        <v>18</v>
      </c>
      <c r="K4" s="13" t="s">
        <v>52</v>
      </c>
    </row>
    <row r="5" spans="1:11" ht="15" x14ac:dyDescent="0.25">
      <c r="A5" s="14"/>
      <c r="B5" s="52" t="s">
        <v>9</v>
      </c>
      <c r="C5" s="8"/>
      <c r="D5" s="8"/>
      <c r="E5" s="15"/>
      <c r="F5" s="16"/>
      <c r="G5" s="17"/>
      <c r="H5" s="18"/>
      <c r="I5" s="51">
        <f>'Budget Updated'!C14</f>
        <v>45627</v>
      </c>
      <c r="J5" s="51">
        <f>'Budget Updated'!D14</f>
        <v>45657</v>
      </c>
      <c r="K5" s="19"/>
    </row>
    <row r="6" spans="1:11" ht="15" x14ac:dyDescent="0.25">
      <c r="A6" s="20"/>
      <c r="B6" s="21"/>
      <c r="C6" s="22" t="str">
        <f>'Budget Updated'!A22</f>
        <v>Dept Name 1</v>
      </c>
      <c r="D6" s="22" t="s">
        <v>0</v>
      </c>
      <c r="E6" s="23" t="s">
        <v>1</v>
      </c>
      <c r="F6" s="64" t="e">
        <f>+G28/($G$28+$G$52+$G$76+$G$81+$G$88)</f>
        <v>#DIV/0!</v>
      </c>
      <c r="G6" s="25" t="e">
        <f>'Budget Updated'!$H$14*F6</f>
        <v>#DIV/0!</v>
      </c>
      <c r="H6" s="26" t="e">
        <f>G6*(100%-'Budget Updated'!$B$8)</f>
        <v>#DIV/0!</v>
      </c>
      <c r="I6" s="27"/>
      <c r="J6" s="28"/>
      <c r="K6" s="29"/>
    </row>
    <row r="7" spans="1:11" ht="15" x14ac:dyDescent="0.25">
      <c r="A7" s="20">
        <f>PG!A7</f>
        <v>0</v>
      </c>
      <c r="B7" s="30">
        <f>D7/$B$4</f>
        <v>0</v>
      </c>
      <c r="C7" s="28" t="s">
        <v>13</v>
      </c>
      <c r="D7" s="49"/>
      <c r="E7" s="31">
        <v>315</v>
      </c>
      <c r="F7" s="24"/>
      <c r="G7" s="33">
        <f t="shared" ref="G7:G27" si="0">E7*D7</f>
        <v>0</v>
      </c>
      <c r="H7" s="27"/>
      <c r="I7" s="27"/>
      <c r="J7" s="28"/>
      <c r="K7" s="34" t="e">
        <f>G7/$G$6</f>
        <v>#DIV/0!</v>
      </c>
    </row>
    <row r="8" spans="1:11" ht="15" x14ac:dyDescent="0.25">
      <c r="A8" s="20">
        <f>PG!A8</f>
        <v>0</v>
      </c>
      <c r="B8" s="30">
        <f t="shared" ref="B8:B27" si="1">D8/$B$4</f>
        <v>0</v>
      </c>
      <c r="C8" s="28" t="s">
        <v>14</v>
      </c>
      <c r="D8" s="49"/>
      <c r="E8" s="31">
        <v>310</v>
      </c>
      <c r="F8" s="24"/>
      <c r="G8" s="33">
        <f t="shared" si="0"/>
        <v>0</v>
      </c>
      <c r="H8" s="27"/>
      <c r="I8" s="27"/>
      <c r="J8" s="28"/>
      <c r="K8" s="34" t="e">
        <f t="shared" ref="K8:K15" si="2">G8/$G$6</f>
        <v>#DIV/0!</v>
      </c>
    </row>
    <row r="9" spans="1:11" ht="15" x14ac:dyDescent="0.25">
      <c r="A9" s="20">
        <f>PG!A9</f>
        <v>0</v>
      </c>
      <c r="B9" s="30">
        <f t="shared" si="1"/>
        <v>0</v>
      </c>
      <c r="C9" s="28" t="s">
        <v>58</v>
      </c>
      <c r="D9" s="49"/>
      <c r="E9" s="31">
        <v>250</v>
      </c>
      <c r="F9" s="24"/>
      <c r="G9" s="33">
        <f t="shared" si="0"/>
        <v>0</v>
      </c>
      <c r="H9" s="28"/>
      <c r="I9" s="28"/>
      <c r="J9" s="28"/>
      <c r="K9" s="34" t="e">
        <f t="shared" si="2"/>
        <v>#DIV/0!</v>
      </c>
    </row>
    <row r="10" spans="1:11" ht="15" x14ac:dyDescent="0.25">
      <c r="A10" s="20">
        <f>PG!A10</f>
        <v>0</v>
      </c>
      <c r="B10" s="30">
        <f t="shared" si="1"/>
        <v>0</v>
      </c>
      <c r="C10" s="28" t="s">
        <v>86</v>
      </c>
      <c r="D10" s="49"/>
      <c r="E10" s="31">
        <v>175</v>
      </c>
      <c r="F10" s="24"/>
      <c r="G10" s="33">
        <f t="shared" si="0"/>
        <v>0</v>
      </c>
      <c r="H10" s="28"/>
      <c r="I10" s="28"/>
      <c r="J10" s="28"/>
      <c r="K10" s="34" t="e">
        <f t="shared" si="2"/>
        <v>#DIV/0!</v>
      </c>
    </row>
    <row r="11" spans="1:11" ht="15" x14ac:dyDescent="0.25">
      <c r="A11" s="20">
        <f>PG!A11</f>
        <v>0</v>
      </c>
      <c r="B11" s="30">
        <f t="shared" si="1"/>
        <v>0</v>
      </c>
      <c r="C11" s="28" t="s">
        <v>87</v>
      </c>
      <c r="D11" s="49"/>
      <c r="E11" s="31">
        <v>170</v>
      </c>
      <c r="F11" s="24"/>
      <c r="G11" s="33">
        <f t="shared" si="0"/>
        <v>0</v>
      </c>
      <c r="H11" s="28"/>
      <c r="I11" s="28"/>
      <c r="J11" s="28"/>
      <c r="K11" s="34" t="e">
        <f t="shared" si="2"/>
        <v>#DIV/0!</v>
      </c>
    </row>
    <row r="12" spans="1:11" ht="15" x14ac:dyDescent="0.25">
      <c r="A12" s="20">
        <f>PG!A12</f>
        <v>0</v>
      </c>
      <c r="B12" s="30">
        <f t="shared" si="1"/>
        <v>0</v>
      </c>
      <c r="C12" s="28" t="s">
        <v>88</v>
      </c>
      <c r="D12" s="49"/>
      <c r="E12" s="31">
        <v>150</v>
      </c>
      <c r="F12" s="24"/>
      <c r="G12" s="33">
        <f t="shared" si="0"/>
        <v>0</v>
      </c>
      <c r="H12" s="28"/>
      <c r="I12" s="28"/>
      <c r="J12" s="28"/>
      <c r="K12" s="34" t="e">
        <f t="shared" si="2"/>
        <v>#DIV/0!</v>
      </c>
    </row>
    <row r="13" spans="1:11" ht="15" x14ac:dyDescent="0.25">
      <c r="A13" s="20">
        <f>PG!A13</f>
        <v>0</v>
      </c>
      <c r="B13" s="30">
        <f t="shared" si="1"/>
        <v>0</v>
      </c>
      <c r="C13" s="28" t="s">
        <v>89</v>
      </c>
      <c r="D13" s="49"/>
      <c r="E13" s="31">
        <v>155</v>
      </c>
      <c r="F13" s="24"/>
      <c r="G13" s="33">
        <f t="shared" si="0"/>
        <v>0</v>
      </c>
      <c r="H13" s="28"/>
      <c r="I13" s="28"/>
      <c r="J13" s="28"/>
      <c r="K13" s="34" t="e">
        <f t="shared" si="2"/>
        <v>#DIV/0!</v>
      </c>
    </row>
    <row r="14" spans="1:11" ht="15" x14ac:dyDescent="0.25">
      <c r="A14" s="20">
        <f>PG!A14</f>
        <v>0</v>
      </c>
      <c r="B14" s="30">
        <f t="shared" si="1"/>
        <v>0</v>
      </c>
      <c r="C14" s="28" t="s">
        <v>90</v>
      </c>
      <c r="D14" s="49"/>
      <c r="E14" s="31">
        <v>140</v>
      </c>
      <c r="F14" s="24"/>
      <c r="G14" s="33">
        <f t="shared" si="0"/>
        <v>0</v>
      </c>
      <c r="H14" s="28"/>
      <c r="I14" s="28"/>
      <c r="J14" s="28"/>
      <c r="K14" s="34" t="e">
        <f t="shared" si="2"/>
        <v>#DIV/0!</v>
      </c>
    </row>
    <row r="15" spans="1:11" ht="15" x14ac:dyDescent="0.25">
      <c r="A15" s="20">
        <f>PG!A15</f>
        <v>0</v>
      </c>
      <c r="B15" s="30">
        <f>D15/$B$4</f>
        <v>0</v>
      </c>
      <c r="C15" s="28" t="s">
        <v>91</v>
      </c>
      <c r="D15" s="49"/>
      <c r="E15" s="31">
        <v>115</v>
      </c>
      <c r="F15" s="24"/>
      <c r="G15" s="33">
        <f>+D15*E15</f>
        <v>0</v>
      </c>
      <c r="H15" s="28"/>
      <c r="I15" s="28"/>
      <c r="J15" s="28"/>
      <c r="K15" s="34" t="e">
        <f t="shared" si="2"/>
        <v>#DIV/0!</v>
      </c>
    </row>
    <row r="16" spans="1:11" ht="15" x14ac:dyDescent="0.25">
      <c r="A16" s="20">
        <f>PG!A16</f>
        <v>0</v>
      </c>
      <c r="B16" s="30">
        <f t="shared" si="1"/>
        <v>0</v>
      </c>
      <c r="C16" s="28" t="s">
        <v>92</v>
      </c>
      <c r="D16" s="49"/>
      <c r="E16" s="31">
        <v>65</v>
      </c>
      <c r="F16" s="24"/>
      <c r="G16" s="33">
        <f t="shared" ref="G16:G21" si="3">+D16*E16</f>
        <v>0</v>
      </c>
      <c r="H16" s="28"/>
      <c r="I16" s="28"/>
      <c r="J16" s="28"/>
      <c r="K16" s="34" t="e">
        <f t="shared" ref="K16:K21" si="4">G16/$G$6</f>
        <v>#DIV/0!</v>
      </c>
    </row>
    <row r="17" spans="1:11" ht="15" x14ac:dyDescent="0.25">
      <c r="A17" s="20">
        <f>PG!A17</f>
        <v>0</v>
      </c>
      <c r="B17" s="30">
        <f t="shared" si="1"/>
        <v>0</v>
      </c>
      <c r="C17" s="28" t="s">
        <v>93</v>
      </c>
      <c r="D17" s="49"/>
      <c r="E17" s="31">
        <v>155</v>
      </c>
      <c r="F17" s="24"/>
      <c r="G17" s="33">
        <f t="shared" si="3"/>
        <v>0</v>
      </c>
      <c r="H17" s="28"/>
      <c r="I17" s="28"/>
      <c r="J17" s="28"/>
      <c r="K17" s="34" t="e">
        <f t="shared" si="4"/>
        <v>#DIV/0!</v>
      </c>
    </row>
    <row r="18" spans="1:11" ht="15" x14ac:dyDescent="0.25">
      <c r="A18" s="20">
        <f>PG!A18</f>
        <v>0</v>
      </c>
      <c r="B18" s="30">
        <f t="shared" si="1"/>
        <v>0</v>
      </c>
      <c r="C18" s="28" t="s">
        <v>94</v>
      </c>
      <c r="D18" s="49"/>
      <c r="E18" s="31">
        <v>145</v>
      </c>
      <c r="F18" s="24"/>
      <c r="G18" s="33">
        <f t="shared" si="3"/>
        <v>0</v>
      </c>
      <c r="H18" s="28"/>
      <c r="I18" s="28"/>
      <c r="J18" s="28"/>
      <c r="K18" s="34" t="e">
        <f t="shared" si="4"/>
        <v>#DIV/0!</v>
      </c>
    </row>
    <row r="19" spans="1:11" ht="15" x14ac:dyDescent="0.25">
      <c r="A19" s="20">
        <f>PG!A19</f>
        <v>0</v>
      </c>
      <c r="B19" s="30">
        <f t="shared" si="1"/>
        <v>0</v>
      </c>
      <c r="C19" s="28" t="s">
        <v>95</v>
      </c>
      <c r="D19" s="49"/>
      <c r="E19" s="31">
        <v>125</v>
      </c>
      <c r="F19" s="24"/>
      <c r="G19" s="33">
        <f t="shared" si="3"/>
        <v>0</v>
      </c>
      <c r="H19" s="28"/>
      <c r="I19" s="28"/>
      <c r="J19" s="28"/>
      <c r="K19" s="34" t="e">
        <f t="shared" si="4"/>
        <v>#DIV/0!</v>
      </c>
    </row>
    <row r="20" spans="1:11" ht="15" x14ac:dyDescent="0.25">
      <c r="A20" s="20">
        <f>PG!A20</f>
        <v>0</v>
      </c>
      <c r="B20" s="30">
        <f t="shared" si="1"/>
        <v>0</v>
      </c>
      <c r="C20" s="28" t="s">
        <v>19</v>
      </c>
      <c r="D20" s="49"/>
      <c r="E20" s="31">
        <v>110</v>
      </c>
      <c r="F20" s="24"/>
      <c r="G20" s="33">
        <f t="shared" si="3"/>
        <v>0</v>
      </c>
      <c r="H20" s="28"/>
      <c r="I20" s="28"/>
      <c r="J20" s="28"/>
      <c r="K20" s="34" t="e">
        <f t="shared" si="4"/>
        <v>#DIV/0!</v>
      </c>
    </row>
    <row r="21" spans="1:11" ht="15" x14ac:dyDescent="0.25">
      <c r="A21" s="20">
        <f>PG!A21</f>
        <v>0</v>
      </c>
      <c r="B21" s="30">
        <f t="shared" si="1"/>
        <v>0</v>
      </c>
      <c r="C21" s="28" t="s">
        <v>96</v>
      </c>
      <c r="D21" s="49"/>
      <c r="E21" s="31">
        <v>100</v>
      </c>
      <c r="F21" s="24"/>
      <c r="G21" s="33">
        <f t="shared" si="3"/>
        <v>0</v>
      </c>
      <c r="H21" s="28"/>
      <c r="I21" s="28"/>
      <c r="J21" s="28"/>
      <c r="K21" s="34" t="e">
        <f t="shared" si="4"/>
        <v>#DIV/0!</v>
      </c>
    </row>
    <row r="22" spans="1:11" ht="15" x14ac:dyDescent="0.25">
      <c r="A22" s="20">
        <f>PG!A22</f>
        <v>0</v>
      </c>
      <c r="B22" s="30">
        <f t="shared" si="1"/>
        <v>0</v>
      </c>
      <c r="C22" s="28" t="s">
        <v>97</v>
      </c>
      <c r="D22" s="49"/>
      <c r="E22" s="31">
        <v>50</v>
      </c>
      <c r="F22" s="24"/>
      <c r="G22" s="33">
        <f t="shared" ref="G22:G23" si="5">+D22*E22</f>
        <v>0</v>
      </c>
      <c r="H22" s="28"/>
      <c r="I22" s="28"/>
      <c r="J22" s="28"/>
      <c r="K22" s="34" t="e">
        <f t="shared" ref="K22:K23" si="6">G22/$G$6</f>
        <v>#DIV/0!</v>
      </c>
    </row>
    <row r="23" spans="1:11" ht="15" x14ac:dyDescent="0.25">
      <c r="A23" s="20">
        <f>PG!A23</f>
        <v>0</v>
      </c>
      <c r="B23" s="30">
        <f t="shared" si="1"/>
        <v>0</v>
      </c>
      <c r="C23" s="28" t="s">
        <v>38</v>
      </c>
      <c r="D23" s="49"/>
      <c r="E23" s="31">
        <v>130</v>
      </c>
      <c r="F23" s="24"/>
      <c r="G23" s="33">
        <f t="shared" si="5"/>
        <v>0</v>
      </c>
      <c r="H23" s="28"/>
      <c r="I23" s="28"/>
      <c r="J23" s="28"/>
      <c r="K23" s="34" t="e">
        <f t="shared" si="6"/>
        <v>#DIV/0!</v>
      </c>
    </row>
    <row r="24" spans="1:11" ht="15" x14ac:dyDescent="0.25">
      <c r="A24" s="20">
        <f>PG!A24</f>
        <v>0</v>
      </c>
      <c r="B24" s="30">
        <f t="shared" ref="B24:B26" si="7">D24/$B$4</f>
        <v>0</v>
      </c>
      <c r="C24" s="28" t="s">
        <v>98</v>
      </c>
      <c r="D24" s="49"/>
      <c r="E24" s="31">
        <v>150</v>
      </c>
      <c r="F24" s="24"/>
      <c r="G24" s="33">
        <f t="shared" ref="G24:G26" si="8">+D24*E24</f>
        <v>0</v>
      </c>
      <c r="H24" s="28"/>
      <c r="I24" s="28"/>
      <c r="J24" s="28"/>
      <c r="K24" s="34" t="e">
        <f t="shared" ref="K24:K26" si="9">G24/$G$6</f>
        <v>#DIV/0!</v>
      </c>
    </row>
    <row r="25" spans="1:11" ht="15" x14ac:dyDescent="0.25">
      <c r="A25" s="20">
        <f>PG!A25</f>
        <v>0</v>
      </c>
      <c r="B25" s="30">
        <f t="shared" si="7"/>
        <v>0</v>
      </c>
      <c r="C25" s="28" t="s">
        <v>99</v>
      </c>
      <c r="D25" s="49"/>
      <c r="E25" s="31">
        <v>155</v>
      </c>
      <c r="F25" s="24"/>
      <c r="G25" s="33">
        <f t="shared" si="8"/>
        <v>0</v>
      </c>
      <c r="H25" s="28"/>
      <c r="I25" s="28"/>
      <c r="J25" s="28"/>
      <c r="K25" s="34" t="e">
        <f t="shared" si="9"/>
        <v>#DIV/0!</v>
      </c>
    </row>
    <row r="26" spans="1:11" s="204" customFormat="1" ht="15" x14ac:dyDescent="0.25">
      <c r="A26" s="205">
        <f>PG!A26</f>
        <v>0</v>
      </c>
      <c r="B26" s="208">
        <f t="shared" si="7"/>
        <v>0</v>
      </c>
      <c r="C26" s="217" t="s">
        <v>103</v>
      </c>
      <c r="D26" s="213"/>
      <c r="E26" s="209">
        <f>PG!E26</f>
        <v>175</v>
      </c>
      <c r="F26" s="206"/>
      <c r="G26" s="211">
        <f t="shared" si="8"/>
        <v>0</v>
      </c>
      <c r="H26" s="207"/>
      <c r="I26" s="207"/>
      <c r="J26" s="207"/>
      <c r="K26" s="212" t="e">
        <f t="shared" si="9"/>
        <v>#DIV/0!</v>
      </c>
    </row>
    <row r="27" spans="1:11" ht="16.5" x14ac:dyDescent="0.35">
      <c r="A27" s="20">
        <f>PG!A27</f>
        <v>0</v>
      </c>
      <c r="B27" s="30">
        <f t="shared" si="1"/>
        <v>0</v>
      </c>
      <c r="C27" s="28" t="s">
        <v>100</v>
      </c>
      <c r="D27" s="49"/>
      <c r="E27" s="31">
        <v>80</v>
      </c>
      <c r="F27" s="24"/>
      <c r="G27" s="35">
        <f t="shared" si="0"/>
        <v>0</v>
      </c>
      <c r="H27" s="28"/>
      <c r="I27" s="28"/>
      <c r="J27" s="28"/>
      <c r="K27" s="36" t="e">
        <f>G27/$G$6</f>
        <v>#DIV/0!</v>
      </c>
    </row>
    <row r="28" spans="1:11" ht="15" x14ac:dyDescent="0.25">
      <c r="A28" s="20"/>
      <c r="B28" s="37"/>
      <c r="C28" s="28"/>
      <c r="D28" s="50"/>
      <c r="E28" s="31"/>
      <c r="F28" s="24"/>
      <c r="G28" s="25">
        <f>SUM(G7:G27)</f>
        <v>0</v>
      </c>
      <c r="H28" s="28"/>
      <c r="I28" s="28"/>
      <c r="J28" s="28"/>
      <c r="K28" s="29" t="e">
        <f>SUM(K7:K27)</f>
        <v>#DIV/0!</v>
      </c>
    </row>
    <row r="29" spans="1:11" ht="15" x14ac:dyDescent="0.25">
      <c r="A29" s="20"/>
      <c r="B29" s="37"/>
      <c r="C29" s="28"/>
      <c r="D29" s="50"/>
      <c r="E29" s="31"/>
      <c r="F29" s="24"/>
      <c r="G29" s="25"/>
      <c r="H29" s="28"/>
      <c r="I29" s="28"/>
      <c r="J29" s="28"/>
      <c r="K29" s="29"/>
    </row>
    <row r="30" spans="1:11" ht="15" x14ac:dyDescent="0.25">
      <c r="A30" s="20"/>
      <c r="B30" s="37"/>
      <c r="C30" s="22" t="str">
        <f>'Budget Updated'!A23</f>
        <v>Dept Name 2</v>
      </c>
      <c r="D30" s="50"/>
      <c r="E30" s="31"/>
      <c r="F30" s="64" t="e">
        <f>+G52/($G$28+$G$52+$G$76+$G$81+$G$88)</f>
        <v>#DIV/0!</v>
      </c>
      <c r="G30" s="25" t="e">
        <f>'Budget Updated'!$H$14*F30</f>
        <v>#DIV/0!</v>
      </c>
      <c r="H30" s="26" t="e">
        <f>G30*(100%-'Budget Updated'!$B$8)</f>
        <v>#DIV/0!</v>
      </c>
      <c r="I30" s="28"/>
      <c r="J30" s="28"/>
      <c r="K30" s="29"/>
    </row>
    <row r="31" spans="1:11" ht="15" x14ac:dyDescent="0.25">
      <c r="A31" s="20">
        <f>PG!A31</f>
        <v>0</v>
      </c>
      <c r="B31" s="30">
        <f>D31/$B$4</f>
        <v>0</v>
      </c>
      <c r="C31" s="28" t="s">
        <v>13</v>
      </c>
      <c r="D31" s="49"/>
      <c r="E31" s="31">
        <v>315</v>
      </c>
      <c r="F31" s="24"/>
      <c r="G31" s="33">
        <f t="shared" ref="G31:G36" si="10">E31*D31</f>
        <v>0</v>
      </c>
      <c r="H31" s="28"/>
      <c r="I31" s="28"/>
      <c r="J31" s="28"/>
      <c r="K31" s="29"/>
    </row>
    <row r="32" spans="1:11" ht="15" x14ac:dyDescent="0.25">
      <c r="A32" s="20">
        <f>PG!A32</f>
        <v>0</v>
      </c>
      <c r="B32" s="30">
        <f t="shared" ref="B32:B51" si="11">D32/$B$4</f>
        <v>0</v>
      </c>
      <c r="C32" s="28" t="s">
        <v>14</v>
      </c>
      <c r="D32" s="49"/>
      <c r="E32" s="31">
        <v>310</v>
      </c>
      <c r="F32" s="24"/>
      <c r="G32" s="33">
        <f t="shared" si="10"/>
        <v>0</v>
      </c>
      <c r="H32" s="28"/>
      <c r="I32" s="28"/>
      <c r="J32" s="28"/>
      <c r="K32" s="34" t="e">
        <f t="shared" ref="K32:K51" si="12">G32/$G$30</f>
        <v>#DIV/0!</v>
      </c>
    </row>
    <row r="33" spans="1:11" ht="15" x14ac:dyDescent="0.25">
      <c r="A33" s="20">
        <f>PG!A33</f>
        <v>0</v>
      </c>
      <c r="B33" s="30">
        <f t="shared" si="11"/>
        <v>0</v>
      </c>
      <c r="C33" s="28" t="s">
        <v>58</v>
      </c>
      <c r="D33" s="49"/>
      <c r="E33" s="31">
        <v>250</v>
      </c>
      <c r="F33" s="24"/>
      <c r="G33" s="33">
        <f t="shared" si="10"/>
        <v>0</v>
      </c>
      <c r="H33" s="28"/>
      <c r="I33" s="28"/>
      <c r="J33" s="28"/>
      <c r="K33" s="34" t="e">
        <f t="shared" si="12"/>
        <v>#DIV/0!</v>
      </c>
    </row>
    <row r="34" spans="1:11" ht="15" x14ac:dyDescent="0.25">
      <c r="A34" s="20">
        <f>PG!A34</f>
        <v>0</v>
      </c>
      <c r="B34" s="30">
        <f t="shared" si="11"/>
        <v>0</v>
      </c>
      <c r="C34" s="28" t="s">
        <v>86</v>
      </c>
      <c r="D34" s="49"/>
      <c r="E34" s="31">
        <v>175</v>
      </c>
      <c r="F34" s="24"/>
      <c r="G34" s="33">
        <f t="shared" si="10"/>
        <v>0</v>
      </c>
      <c r="H34" s="28"/>
      <c r="I34" s="28"/>
      <c r="J34" s="28"/>
      <c r="K34" s="34" t="e">
        <f t="shared" si="12"/>
        <v>#DIV/0!</v>
      </c>
    </row>
    <row r="35" spans="1:11" ht="15" x14ac:dyDescent="0.25">
      <c r="A35" s="20">
        <f>PG!A35</f>
        <v>0</v>
      </c>
      <c r="B35" s="30">
        <f t="shared" si="11"/>
        <v>0</v>
      </c>
      <c r="C35" s="28" t="s">
        <v>87</v>
      </c>
      <c r="D35" s="49"/>
      <c r="E35" s="31">
        <v>170</v>
      </c>
      <c r="F35" s="24"/>
      <c r="G35" s="33">
        <f t="shared" si="10"/>
        <v>0</v>
      </c>
      <c r="H35" s="28"/>
      <c r="I35" s="28"/>
      <c r="J35" s="28"/>
      <c r="K35" s="34" t="e">
        <f t="shared" si="12"/>
        <v>#DIV/0!</v>
      </c>
    </row>
    <row r="36" spans="1:11" ht="15" x14ac:dyDescent="0.25">
      <c r="A36" s="20">
        <f>PG!A36</f>
        <v>0</v>
      </c>
      <c r="B36" s="30">
        <f t="shared" si="11"/>
        <v>0</v>
      </c>
      <c r="C36" s="28" t="s">
        <v>88</v>
      </c>
      <c r="D36" s="49"/>
      <c r="E36" s="31">
        <v>150</v>
      </c>
      <c r="F36" s="24"/>
      <c r="G36" s="33">
        <f t="shared" si="10"/>
        <v>0</v>
      </c>
      <c r="H36" s="28"/>
      <c r="I36" s="28"/>
      <c r="J36" s="28"/>
      <c r="K36" s="34" t="e">
        <f t="shared" si="12"/>
        <v>#DIV/0!</v>
      </c>
    </row>
    <row r="37" spans="1:11" ht="15" x14ac:dyDescent="0.25">
      <c r="A37" s="20">
        <f>PG!A37</f>
        <v>0</v>
      </c>
      <c r="B37" s="30">
        <f t="shared" si="11"/>
        <v>0</v>
      </c>
      <c r="C37" s="28" t="s">
        <v>89</v>
      </c>
      <c r="D37" s="49"/>
      <c r="E37" s="31">
        <v>155</v>
      </c>
      <c r="F37" s="24"/>
      <c r="G37" s="33">
        <f t="shared" ref="G37:G44" si="13">E37*D37</f>
        <v>0</v>
      </c>
      <c r="H37" s="28"/>
      <c r="I37" s="28"/>
      <c r="J37" s="28"/>
      <c r="K37" s="34" t="e">
        <f t="shared" ref="K37:K44" si="14">G37/$G$30</f>
        <v>#DIV/0!</v>
      </c>
    </row>
    <row r="38" spans="1:11" ht="15" x14ac:dyDescent="0.25">
      <c r="A38" s="20">
        <f>PG!A38</f>
        <v>0</v>
      </c>
      <c r="B38" s="30">
        <f t="shared" si="11"/>
        <v>0</v>
      </c>
      <c r="C38" s="28" t="s">
        <v>90</v>
      </c>
      <c r="D38" s="49"/>
      <c r="E38" s="31">
        <v>140</v>
      </c>
      <c r="F38" s="24"/>
      <c r="G38" s="33">
        <f t="shared" si="13"/>
        <v>0</v>
      </c>
      <c r="H38" s="28"/>
      <c r="I38" s="28"/>
      <c r="J38" s="28"/>
      <c r="K38" s="34" t="e">
        <f t="shared" si="14"/>
        <v>#DIV/0!</v>
      </c>
    </row>
    <row r="39" spans="1:11" ht="15" x14ac:dyDescent="0.25">
      <c r="A39" s="20">
        <f>PG!A39</f>
        <v>0</v>
      </c>
      <c r="B39" s="30">
        <f t="shared" si="11"/>
        <v>0</v>
      </c>
      <c r="C39" s="28" t="s">
        <v>91</v>
      </c>
      <c r="D39" s="49"/>
      <c r="E39" s="31">
        <v>115</v>
      </c>
      <c r="F39" s="24"/>
      <c r="G39" s="33">
        <f t="shared" si="13"/>
        <v>0</v>
      </c>
      <c r="H39" s="28"/>
      <c r="I39" s="28"/>
      <c r="J39" s="28"/>
      <c r="K39" s="34" t="e">
        <f t="shared" si="14"/>
        <v>#DIV/0!</v>
      </c>
    </row>
    <row r="40" spans="1:11" ht="15" x14ac:dyDescent="0.25">
      <c r="A40" s="20">
        <f>PG!A40</f>
        <v>0</v>
      </c>
      <c r="B40" s="30">
        <f t="shared" si="11"/>
        <v>0</v>
      </c>
      <c r="C40" s="28" t="s">
        <v>92</v>
      </c>
      <c r="D40" s="49"/>
      <c r="E40" s="31">
        <v>65</v>
      </c>
      <c r="F40" s="24"/>
      <c r="G40" s="33">
        <f t="shared" si="13"/>
        <v>0</v>
      </c>
      <c r="H40" s="28"/>
      <c r="I40" s="28"/>
      <c r="J40" s="28"/>
      <c r="K40" s="34" t="e">
        <f t="shared" si="14"/>
        <v>#DIV/0!</v>
      </c>
    </row>
    <row r="41" spans="1:11" ht="15" x14ac:dyDescent="0.25">
      <c r="A41" s="20">
        <f>PG!A41</f>
        <v>0</v>
      </c>
      <c r="B41" s="30">
        <f t="shared" si="11"/>
        <v>0</v>
      </c>
      <c r="C41" s="28" t="s">
        <v>93</v>
      </c>
      <c r="D41" s="49"/>
      <c r="E41" s="31">
        <v>155</v>
      </c>
      <c r="F41" s="24"/>
      <c r="G41" s="33">
        <f t="shared" si="13"/>
        <v>0</v>
      </c>
      <c r="H41" s="28"/>
      <c r="I41" s="28"/>
      <c r="J41" s="28"/>
      <c r="K41" s="34" t="e">
        <f t="shared" si="14"/>
        <v>#DIV/0!</v>
      </c>
    </row>
    <row r="42" spans="1:11" ht="15" x14ac:dyDescent="0.25">
      <c r="A42" s="20">
        <f>PG!A42</f>
        <v>0</v>
      </c>
      <c r="B42" s="30">
        <f t="shared" si="11"/>
        <v>0</v>
      </c>
      <c r="C42" s="28" t="s">
        <v>94</v>
      </c>
      <c r="D42" s="49"/>
      <c r="E42" s="31">
        <v>145</v>
      </c>
      <c r="F42" s="24"/>
      <c r="G42" s="33">
        <f t="shared" si="13"/>
        <v>0</v>
      </c>
      <c r="H42" s="28"/>
      <c r="I42" s="28"/>
      <c r="J42" s="28"/>
      <c r="K42" s="34" t="e">
        <f t="shared" si="14"/>
        <v>#DIV/0!</v>
      </c>
    </row>
    <row r="43" spans="1:11" ht="15" x14ac:dyDescent="0.25">
      <c r="A43" s="20">
        <f>PG!A43</f>
        <v>0</v>
      </c>
      <c r="B43" s="30">
        <f t="shared" si="11"/>
        <v>0</v>
      </c>
      <c r="C43" s="28" t="s">
        <v>95</v>
      </c>
      <c r="D43" s="49"/>
      <c r="E43" s="31">
        <v>125</v>
      </c>
      <c r="F43" s="24"/>
      <c r="G43" s="33">
        <f t="shared" si="13"/>
        <v>0</v>
      </c>
      <c r="H43" s="28"/>
      <c r="I43" s="28"/>
      <c r="J43" s="28"/>
      <c r="K43" s="34" t="e">
        <f t="shared" si="14"/>
        <v>#DIV/0!</v>
      </c>
    </row>
    <row r="44" spans="1:11" ht="15" x14ac:dyDescent="0.25">
      <c r="A44" s="20">
        <f>PG!A44</f>
        <v>0</v>
      </c>
      <c r="B44" s="30">
        <f t="shared" si="11"/>
        <v>0</v>
      </c>
      <c r="C44" s="28" t="s">
        <v>19</v>
      </c>
      <c r="D44" s="49"/>
      <c r="E44" s="31">
        <v>110</v>
      </c>
      <c r="F44" s="24"/>
      <c r="G44" s="33">
        <f t="shared" si="13"/>
        <v>0</v>
      </c>
      <c r="H44" s="28"/>
      <c r="I44" s="28"/>
      <c r="J44" s="28"/>
      <c r="K44" s="34" t="e">
        <f t="shared" si="14"/>
        <v>#DIV/0!</v>
      </c>
    </row>
    <row r="45" spans="1:11" ht="15" x14ac:dyDescent="0.25">
      <c r="A45" s="20">
        <f>PG!A45</f>
        <v>0</v>
      </c>
      <c r="B45" s="30">
        <f t="shared" si="11"/>
        <v>0</v>
      </c>
      <c r="C45" s="28" t="s">
        <v>96</v>
      </c>
      <c r="D45" s="49"/>
      <c r="E45" s="31">
        <v>100</v>
      </c>
      <c r="F45" s="24"/>
      <c r="G45" s="33">
        <f t="shared" ref="G45:G47" si="15">E45*D45</f>
        <v>0</v>
      </c>
      <c r="H45" s="28"/>
      <c r="I45" s="28"/>
      <c r="J45" s="28"/>
      <c r="K45" s="34" t="e">
        <f t="shared" ref="K45:K47" si="16">G45/$G$30</f>
        <v>#DIV/0!</v>
      </c>
    </row>
    <row r="46" spans="1:11" ht="15" x14ac:dyDescent="0.25">
      <c r="A46" s="20">
        <f>PG!A46</f>
        <v>0</v>
      </c>
      <c r="B46" s="30">
        <f t="shared" si="11"/>
        <v>0</v>
      </c>
      <c r="C46" s="28" t="s">
        <v>97</v>
      </c>
      <c r="D46" s="49"/>
      <c r="E46" s="31">
        <v>50</v>
      </c>
      <c r="F46" s="24"/>
      <c r="G46" s="33">
        <f t="shared" si="15"/>
        <v>0</v>
      </c>
      <c r="H46" s="28"/>
      <c r="I46" s="28"/>
      <c r="J46" s="28"/>
      <c r="K46" s="34" t="e">
        <f t="shared" si="16"/>
        <v>#DIV/0!</v>
      </c>
    </row>
    <row r="47" spans="1:11" ht="15" x14ac:dyDescent="0.25">
      <c r="A47" s="20">
        <f>PG!A47</f>
        <v>0</v>
      </c>
      <c r="B47" s="30">
        <f t="shared" si="11"/>
        <v>0</v>
      </c>
      <c r="C47" s="28" t="s">
        <v>38</v>
      </c>
      <c r="D47" s="49"/>
      <c r="E47" s="31">
        <v>130</v>
      </c>
      <c r="F47" s="24"/>
      <c r="G47" s="33">
        <f t="shared" si="15"/>
        <v>0</v>
      </c>
      <c r="H47" s="28"/>
      <c r="I47" s="28"/>
      <c r="J47" s="28"/>
      <c r="K47" s="34" t="e">
        <f t="shared" si="16"/>
        <v>#DIV/0!</v>
      </c>
    </row>
    <row r="48" spans="1:11" ht="15" x14ac:dyDescent="0.25">
      <c r="A48" s="20">
        <f>PG!A48</f>
        <v>0</v>
      </c>
      <c r="B48" s="30">
        <f t="shared" ref="B48:B50" si="17">D48/$B$4</f>
        <v>0</v>
      </c>
      <c r="C48" s="28" t="s">
        <v>98</v>
      </c>
      <c r="D48" s="49"/>
      <c r="E48" s="31">
        <v>150</v>
      </c>
      <c r="F48" s="24"/>
      <c r="G48" s="33">
        <f t="shared" ref="G48:G50" si="18">E48*D48</f>
        <v>0</v>
      </c>
      <c r="H48" s="28"/>
      <c r="I48" s="28"/>
      <c r="J48" s="28"/>
      <c r="K48" s="34" t="e">
        <f t="shared" ref="K48:K50" si="19">G48/$G$30</f>
        <v>#DIV/0!</v>
      </c>
    </row>
    <row r="49" spans="1:11" ht="15" x14ac:dyDescent="0.25">
      <c r="A49" s="20">
        <f>PG!A49</f>
        <v>0</v>
      </c>
      <c r="B49" s="30">
        <f t="shared" si="17"/>
        <v>0</v>
      </c>
      <c r="C49" s="28" t="s">
        <v>99</v>
      </c>
      <c r="D49" s="49"/>
      <c r="E49" s="31">
        <v>155</v>
      </c>
      <c r="F49" s="24"/>
      <c r="G49" s="33">
        <f t="shared" si="18"/>
        <v>0</v>
      </c>
      <c r="H49" s="28"/>
      <c r="I49" s="28"/>
      <c r="J49" s="28"/>
      <c r="K49" s="34" t="e">
        <f t="shared" si="19"/>
        <v>#DIV/0!</v>
      </c>
    </row>
    <row r="50" spans="1:11" s="204" customFormat="1" ht="15" x14ac:dyDescent="0.25">
      <c r="A50" s="205">
        <f>PG!A50</f>
        <v>0</v>
      </c>
      <c r="B50" s="208">
        <f t="shared" si="17"/>
        <v>0</v>
      </c>
      <c r="C50" s="217" t="s">
        <v>103</v>
      </c>
      <c r="D50" s="213"/>
      <c r="E50" s="209">
        <f>PG!E50</f>
        <v>175</v>
      </c>
      <c r="F50" s="206"/>
      <c r="G50" s="211">
        <f t="shared" si="18"/>
        <v>0</v>
      </c>
      <c r="H50" s="207"/>
      <c r="I50" s="207"/>
      <c r="J50" s="207"/>
      <c r="K50" s="212" t="e">
        <f t="shared" si="19"/>
        <v>#DIV/0!</v>
      </c>
    </row>
    <row r="51" spans="1:11" ht="16.5" x14ac:dyDescent="0.35">
      <c r="A51" s="20">
        <f>PG!A51</f>
        <v>0</v>
      </c>
      <c r="B51" s="30">
        <f t="shared" si="11"/>
        <v>0</v>
      </c>
      <c r="C51" s="28" t="s">
        <v>100</v>
      </c>
      <c r="D51" s="49"/>
      <c r="E51" s="31">
        <v>80</v>
      </c>
      <c r="F51" s="24"/>
      <c r="G51" s="35">
        <f>E51*D51</f>
        <v>0</v>
      </c>
      <c r="H51" s="28"/>
      <c r="I51" s="28"/>
      <c r="J51" s="28"/>
      <c r="K51" s="36" t="e">
        <f t="shared" si="12"/>
        <v>#DIV/0!</v>
      </c>
    </row>
    <row r="52" spans="1:11" ht="15" x14ac:dyDescent="0.25">
      <c r="A52" s="20"/>
      <c r="B52" s="30"/>
      <c r="C52" s="28"/>
      <c r="D52" s="50"/>
      <c r="E52" s="31"/>
      <c r="F52" s="24"/>
      <c r="G52" s="25">
        <f>SUM(G31:G51)</f>
        <v>0</v>
      </c>
      <c r="H52" s="28"/>
      <c r="I52" s="28"/>
      <c r="J52" s="28"/>
      <c r="K52" s="29" t="e">
        <f>SUM(K32:K51)</f>
        <v>#DIV/0!</v>
      </c>
    </row>
    <row r="53" spans="1:11" ht="15" x14ac:dyDescent="0.25">
      <c r="A53" s="20"/>
      <c r="B53" s="37"/>
      <c r="C53" s="28"/>
      <c r="D53" s="50"/>
      <c r="E53" s="31"/>
      <c r="F53" s="24"/>
      <c r="G53" s="25"/>
      <c r="H53" s="28"/>
      <c r="I53" s="28"/>
      <c r="J53" s="28"/>
      <c r="K53" s="29"/>
    </row>
    <row r="54" spans="1:11" ht="15" x14ac:dyDescent="0.25">
      <c r="A54" s="20"/>
      <c r="B54" s="37"/>
      <c r="C54" s="22" t="str">
        <f>'Budget Updated'!A24</f>
        <v>Dept Name 3</v>
      </c>
      <c r="D54" s="50"/>
      <c r="E54" s="31"/>
      <c r="F54" s="64" t="e">
        <f>+G76/($G$28+$G$52+$G$76+$G$81+$G$88)</f>
        <v>#DIV/0!</v>
      </c>
      <c r="G54" s="25" t="e">
        <f>'Budget Updated'!$H$14*F54</f>
        <v>#DIV/0!</v>
      </c>
      <c r="H54" s="26" t="e">
        <f>G54*(100%-'Budget Updated'!$B$8)</f>
        <v>#DIV/0!</v>
      </c>
      <c r="I54" s="27"/>
      <c r="J54" s="28"/>
      <c r="K54" s="34"/>
    </row>
    <row r="55" spans="1:11" ht="15" x14ac:dyDescent="0.25">
      <c r="A55" s="20">
        <f>PG!A55</f>
        <v>0</v>
      </c>
      <c r="B55" s="30">
        <f t="shared" ref="B55:B75" si="20">D55/$B$4</f>
        <v>0</v>
      </c>
      <c r="C55" s="28" t="s">
        <v>13</v>
      </c>
      <c r="D55" s="49"/>
      <c r="E55" s="31">
        <v>315</v>
      </c>
      <c r="F55" s="24"/>
      <c r="G55" s="33">
        <f>+D55*E55</f>
        <v>0</v>
      </c>
      <c r="H55" s="28"/>
      <c r="I55" s="28"/>
      <c r="J55" s="28"/>
      <c r="K55" s="34" t="e">
        <f>G55/$G$54</f>
        <v>#DIV/0!</v>
      </c>
    </row>
    <row r="56" spans="1:11" ht="15" x14ac:dyDescent="0.25">
      <c r="A56" s="20">
        <f>PG!A56</f>
        <v>0</v>
      </c>
      <c r="B56" s="30">
        <f t="shared" si="20"/>
        <v>0</v>
      </c>
      <c r="C56" s="28" t="s">
        <v>14</v>
      </c>
      <c r="D56" s="49"/>
      <c r="E56" s="31">
        <v>310</v>
      </c>
      <c r="F56" s="24"/>
      <c r="G56" s="33">
        <f>+D56*E56</f>
        <v>0</v>
      </c>
      <c r="H56" s="28"/>
      <c r="I56" s="28"/>
      <c r="J56" s="28"/>
      <c r="K56" s="34" t="e">
        <f t="shared" ref="K56:K59" si="21">G56/$G$54</f>
        <v>#DIV/0!</v>
      </c>
    </row>
    <row r="57" spans="1:11" ht="15" x14ac:dyDescent="0.25">
      <c r="A57" s="20">
        <f>PG!A57</f>
        <v>0</v>
      </c>
      <c r="B57" s="30">
        <f t="shared" si="20"/>
        <v>0</v>
      </c>
      <c r="C57" s="28" t="s">
        <v>58</v>
      </c>
      <c r="D57" s="49"/>
      <c r="E57" s="31">
        <v>250</v>
      </c>
      <c r="F57" s="24"/>
      <c r="G57" s="33">
        <f>+D57*E57</f>
        <v>0</v>
      </c>
      <c r="H57" s="28"/>
      <c r="I57" s="28"/>
      <c r="J57" s="28"/>
      <c r="K57" s="34" t="e">
        <f t="shared" si="21"/>
        <v>#DIV/0!</v>
      </c>
    </row>
    <row r="58" spans="1:11" ht="15" x14ac:dyDescent="0.25">
      <c r="A58" s="20">
        <f>PG!A58</f>
        <v>0</v>
      </c>
      <c r="B58" s="30">
        <f t="shared" si="20"/>
        <v>0</v>
      </c>
      <c r="C58" s="28" t="s">
        <v>86</v>
      </c>
      <c r="D58" s="49"/>
      <c r="E58" s="31">
        <v>175</v>
      </c>
      <c r="F58" s="24"/>
      <c r="G58" s="33">
        <f>+D58*E58</f>
        <v>0</v>
      </c>
      <c r="H58" s="28"/>
      <c r="I58" s="28"/>
      <c r="J58" s="28"/>
      <c r="K58" s="34" t="e">
        <f t="shared" si="21"/>
        <v>#DIV/0!</v>
      </c>
    </row>
    <row r="59" spans="1:11" ht="15" x14ac:dyDescent="0.25">
      <c r="A59" s="20">
        <f>PG!A59</f>
        <v>0</v>
      </c>
      <c r="B59" s="30">
        <f t="shared" si="20"/>
        <v>0</v>
      </c>
      <c r="C59" s="28" t="s">
        <v>87</v>
      </c>
      <c r="D59" s="49"/>
      <c r="E59" s="31">
        <v>170</v>
      </c>
      <c r="F59" s="24"/>
      <c r="G59" s="33">
        <f>+D59*E59</f>
        <v>0</v>
      </c>
      <c r="H59" s="28"/>
      <c r="I59" s="28"/>
      <c r="J59" s="28"/>
      <c r="K59" s="34" t="e">
        <f t="shared" si="21"/>
        <v>#DIV/0!</v>
      </c>
    </row>
    <row r="60" spans="1:11" ht="15" x14ac:dyDescent="0.25">
      <c r="A60" s="20">
        <f>PG!A60</f>
        <v>0</v>
      </c>
      <c r="B60" s="30">
        <f t="shared" si="20"/>
        <v>0</v>
      </c>
      <c r="C60" s="28" t="s">
        <v>88</v>
      </c>
      <c r="D60" s="49"/>
      <c r="E60" s="31">
        <v>150</v>
      </c>
      <c r="F60" s="24"/>
      <c r="G60" s="33">
        <f t="shared" ref="G60:G70" si="22">+D60*E60</f>
        <v>0</v>
      </c>
      <c r="H60" s="28"/>
      <c r="I60" s="28"/>
      <c r="J60" s="28"/>
      <c r="K60" s="34" t="e">
        <f t="shared" ref="K60:K70" si="23">G60/$G$54</f>
        <v>#DIV/0!</v>
      </c>
    </row>
    <row r="61" spans="1:11" ht="15" x14ac:dyDescent="0.25">
      <c r="A61" s="20">
        <f>PG!A61</f>
        <v>0</v>
      </c>
      <c r="B61" s="30">
        <f t="shared" si="20"/>
        <v>0</v>
      </c>
      <c r="C61" s="28" t="s">
        <v>89</v>
      </c>
      <c r="D61" s="49"/>
      <c r="E61" s="31">
        <v>155</v>
      </c>
      <c r="F61" s="24"/>
      <c r="G61" s="33">
        <f t="shared" si="22"/>
        <v>0</v>
      </c>
      <c r="H61" s="28"/>
      <c r="I61" s="28"/>
      <c r="J61" s="28"/>
      <c r="K61" s="34" t="e">
        <f t="shared" si="23"/>
        <v>#DIV/0!</v>
      </c>
    </row>
    <row r="62" spans="1:11" ht="15" x14ac:dyDescent="0.25">
      <c r="A62" s="20">
        <f>PG!A62</f>
        <v>0</v>
      </c>
      <c r="B62" s="30">
        <f t="shared" si="20"/>
        <v>0</v>
      </c>
      <c r="C62" s="28" t="s">
        <v>90</v>
      </c>
      <c r="D62" s="49"/>
      <c r="E62" s="31">
        <v>140</v>
      </c>
      <c r="F62" s="24"/>
      <c r="G62" s="33">
        <f t="shared" si="22"/>
        <v>0</v>
      </c>
      <c r="H62" s="28"/>
      <c r="I62" s="28"/>
      <c r="J62" s="28"/>
      <c r="K62" s="34" t="e">
        <f t="shared" si="23"/>
        <v>#DIV/0!</v>
      </c>
    </row>
    <row r="63" spans="1:11" ht="15" x14ac:dyDescent="0.25">
      <c r="A63" s="20">
        <f>PG!A63</f>
        <v>0</v>
      </c>
      <c r="B63" s="30">
        <f t="shared" si="20"/>
        <v>0</v>
      </c>
      <c r="C63" s="28" t="s">
        <v>91</v>
      </c>
      <c r="D63" s="49"/>
      <c r="E63" s="31">
        <v>115</v>
      </c>
      <c r="F63" s="24"/>
      <c r="G63" s="33">
        <f t="shared" si="22"/>
        <v>0</v>
      </c>
      <c r="H63" s="28"/>
      <c r="I63" s="28"/>
      <c r="J63" s="28"/>
      <c r="K63" s="34" t="e">
        <f t="shared" si="23"/>
        <v>#DIV/0!</v>
      </c>
    </row>
    <row r="64" spans="1:11" ht="15" x14ac:dyDescent="0.25">
      <c r="A64" s="20">
        <f>PG!A64</f>
        <v>0</v>
      </c>
      <c r="B64" s="30">
        <f t="shared" si="20"/>
        <v>0</v>
      </c>
      <c r="C64" s="28" t="s">
        <v>92</v>
      </c>
      <c r="D64" s="49"/>
      <c r="E64" s="31">
        <v>65</v>
      </c>
      <c r="F64" s="24"/>
      <c r="G64" s="33">
        <f t="shared" si="22"/>
        <v>0</v>
      </c>
      <c r="H64" s="28"/>
      <c r="I64" s="28"/>
      <c r="J64" s="28"/>
      <c r="K64" s="34" t="e">
        <f t="shared" si="23"/>
        <v>#DIV/0!</v>
      </c>
    </row>
    <row r="65" spans="1:11" ht="15" x14ac:dyDescent="0.25">
      <c r="A65" s="20">
        <f>PG!A65</f>
        <v>0</v>
      </c>
      <c r="B65" s="30">
        <f t="shared" si="20"/>
        <v>0</v>
      </c>
      <c r="C65" s="28" t="s">
        <v>93</v>
      </c>
      <c r="D65" s="49"/>
      <c r="E65" s="31">
        <v>155</v>
      </c>
      <c r="F65" s="24"/>
      <c r="G65" s="33">
        <f t="shared" si="22"/>
        <v>0</v>
      </c>
      <c r="H65" s="28"/>
      <c r="I65" s="28"/>
      <c r="J65" s="28"/>
      <c r="K65" s="34" t="e">
        <f t="shared" si="23"/>
        <v>#DIV/0!</v>
      </c>
    </row>
    <row r="66" spans="1:11" ht="15" x14ac:dyDescent="0.25">
      <c r="A66" s="20">
        <f>PG!A66</f>
        <v>0</v>
      </c>
      <c r="B66" s="30">
        <f t="shared" si="20"/>
        <v>0</v>
      </c>
      <c r="C66" s="28" t="s">
        <v>94</v>
      </c>
      <c r="D66" s="49"/>
      <c r="E66" s="31">
        <v>145</v>
      </c>
      <c r="F66" s="24"/>
      <c r="G66" s="33">
        <f t="shared" si="22"/>
        <v>0</v>
      </c>
      <c r="H66" s="28"/>
      <c r="I66" s="28"/>
      <c r="J66" s="28"/>
      <c r="K66" s="34" t="e">
        <f t="shared" si="23"/>
        <v>#DIV/0!</v>
      </c>
    </row>
    <row r="67" spans="1:11" ht="15" x14ac:dyDescent="0.25">
      <c r="A67" s="20">
        <f>PG!A67</f>
        <v>0</v>
      </c>
      <c r="B67" s="30">
        <f t="shared" si="20"/>
        <v>0</v>
      </c>
      <c r="C67" s="28" t="s">
        <v>95</v>
      </c>
      <c r="D67" s="49"/>
      <c r="E67" s="31">
        <v>125</v>
      </c>
      <c r="F67" s="24"/>
      <c r="G67" s="33">
        <f t="shared" si="22"/>
        <v>0</v>
      </c>
      <c r="H67" s="28"/>
      <c r="I67" s="28"/>
      <c r="J67" s="28"/>
      <c r="K67" s="34" t="e">
        <f t="shared" si="23"/>
        <v>#DIV/0!</v>
      </c>
    </row>
    <row r="68" spans="1:11" ht="15" x14ac:dyDescent="0.25">
      <c r="A68" s="20">
        <f>PG!A69</f>
        <v>0</v>
      </c>
      <c r="B68" s="30">
        <f t="shared" si="20"/>
        <v>0</v>
      </c>
      <c r="C68" s="28" t="s">
        <v>19</v>
      </c>
      <c r="D68" s="49"/>
      <c r="E68" s="31">
        <v>110</v>
      </c>
      <c r="F68" s="24"/>
      <c r="G68" s="33">
        <f t="shared" si="22"/>
        <v>0</v>
      </c>
      <c r="H68" s="28"/>
      <c r="I68" s="28"/>
      <c r="J68" s="28"/>
      <c r="K68" s="34" t="e">
        <f t="shared" si="23"/>
        <v>#DIV/0!</v>
      </c>
    </row>
    <row r="69" spans="1:11" ht="15" x14ac:dyDescent="0.25">
      <c r="A69" s="20">
        <f>PG!A70</f>
        <v>0</v>
      </c>
      <c r="B69" s="30">
        <f t="shared" si="20"/>
        <v>0</v>
      </c>
      <c r="C69" s="28" t="s">
        <v>96</v>
      </c>
      <c r="D69" s="49"/>
      <c r="E69" s="31">
        <v>100</v>
      </c>
      <c r="F69" s="24"/>
      <c r="G69" s="33">
        <f t="shared" si="22"/>
        <v>0</v>
      </c>
      <c r="H69" s="28"/>
      <c r="I69" s="28"/>
      <c r="J69" s="28"/>
      <c r="K69" s="34" t="e">
        <f t="shared" si="23"/>
        <v>#DIV/0!</v>
      </c>
    </row>
    <row r="70" spans="1:11" ht="15" x14ac:dyDescent="0.25">
      <c r="A70" s="20">
        <f>PG!A71</f>
        <v>0</v>
      </c>
      <c r="B70" s="30">
        <f t="shared" si="20"/>
        <v>0</v>
      </c>
      <c r="C70" s="28" t="s">
        <v>97</v>
      </c>
      <c r="D70" s="49"/>
      <c r="E70" s="31">
        <v>50</v>
      </c>
      <c r="F70" s="24"/>
      <c r="G70" s="33">
        <f t="shared" si="22"/>
        <v>0</v>
      </c>
      <c r="H70" s="28"/>
      <c r="I70" s="28"/>
      <c r="J70" s="28"/>
      <c r="K70" s="34" t="e">
        <f t="shared" si="23"/>
        <v>#DIV/0!</v>
      </c>
    </row>
    <row r="71" spans="1:11" ht="15" x14ac:dyDescent="0.25">
      <c r="A71" s="20">
        <f>PG!A72</f>
        <v>0</v>
      </c>
      <c r="B71" s="30">
        <f t="shared" ref="B71:B74" si="24">D71/$B$4</f>
        <v>0</v>
      </c>
      <c r="C71" s="28" t="s">
        <v>38</v>
      </c>
      <c r="D71" s="49"/>
      <c r="E71" s="31">
        <v>130</v>
      </c>
      <c r="F71" s="24"/>
      <c r="G71" s="33">
        <f t="shared" ref="G71:G74" si="25">+D71*E71</f>
        <v>0</v>
      </c>
      <c r="H71" s="28"/>
      <c r="I71" s="28"/>
      <c r="J71" s="28"/>
      <c r="K71" s="34" t="e">
        <f t="shared" ref="K71:K74" si="26">G71/$G$54</f>
        <v>#DIV/0!</v>
      </c>
    </row>
    <row r="72" spans="1:11" ht="15" x14ac:dyDescent="0.25">
      <c r="A72" s="20">
        <f>PG!A73</f>
        <v>0</v>
      </c>
      <c r="B72" s="30">
        <f t="shared" si="24"/>
        <v>0</v>
      </c>
      <c r="C72" s="28" t="s">
        <v>98</v>
      </c>
      <c r="D72" s="49"/>
      <c r="E72" s="31">
        <v>150</v>
      </c>
      <c r="F72" s="24"/>
      <c r="G72" s="33">
        <f t="shared" si="25"/>
        <v>0</v>
      </c>
      <c r="H72" s="28"/>
      <c r="I72" s="28"/>
      <c r="J72" s="28"/>
      <c r="K72" s="34" t="e">
        <f t="shared" si="26"/>
        <v>#DIV/0!</v>
      </c>
    </row>
    <row r="73" spans="1:11" ht="15" x14ac:dyDescent="0.25">
      <c r="A73" s="20">
        <f>PG!A75</f>
        <v>0</v>
      </c>
      <c r="B73" s="30">
        <f t="shared" si="24"/>
        <v>0</v>
      </c>
      <c r="C73" s="28" t="s">
        <v>99</v>
      </c>
      <c r="D73" s="49"/>
      <c r="E73" s="31">
        <v>155</v>
      </c>
      <c r="F73" s="24"/>
      <c r="G73" s="33">
        <f t="shared" si="25"/>
        <v>0</v>
      </c>
      <c r="H73" s="28"/>
      <c r="I73" s="28"/>
      <c r="J73" s="28"/>
      <c r="K73" s="34" t="e">
        <f t="shared" si="26"/>
        <v>#DIV/0!</v>
      </c>
    </row>
    <row r="74" spans="1:11" s="204" customFormat="1" ht="15" x14ac:dyDescent="0.25">
      <c r="A74" s="205">
        <f>PG!A75</f>
        <v>0</v>
      </c>
      <c r="B74" s="208">
        <f t="shared" si="24"/>
        <v>0</v>
      </c>
      <c r="C74" s="217" t="s">
        <v>103</v>
      </c>
      <c r="D74" s="213"/>
      <c r="E74" s="209">
        <f>PG!E74</f>
        <v>175</v>
      </c>
      <c r="F74" s="206"/>
      <c r="G74" s="211">
        <f t="shared" si="25"/>
        <v>0</v>
      </c>
      <c r="H74" s="207"/>
      <c r="I74" s="207"/>
      <c r="J74" s="207"/>
      <c r="K74" s="212" t="e">
        <f t="shared" si="26"/>
        <v>#DIV/0!</v>
      </c>
    </row>
    <row r="75" spans="1:11" ht="16.5" x14ac:dyDescent="0.35">
      <c r="A75" s="20">
        <f>PG!A75</f>
        <v>0</v>
      </c>
      <c r="B75" s="30">
        <f t="shared" si="20"/>
        <v>0</v>
      </c>
      <c r="C75" s="28" t="s">
        <v>100</v>
      </c>
      <c r="D75" s="49"/>
      <c r="E75" s="31">
        <v>80</v>
      </c>
      <c r="F75" s="24"/>
      <c r="G75" s="35">
        <f>+D75*E75</f>
        <v>0</v>
      </c>
      <c r="H75" s="28"/>
      <c r="I75" s="28"/>
      <c r="J75" s="28"/>
      <c r="K75" s="36" t="e">
        <f>G75/$G$54</f>
        <v>#DIV/0!</v>
      </c>
    </row>
    <row r="76" spans="1:11" ht="15" x14ac:dyDescent="0.25">
      <c r="A76" s="20"/>
      <c r="B76" s="30"/>
      <c r="C76" s="28"/>
      <c r="D76" s="50"/>
      <c r="E76" s="31"/>
      <c r="F76" s="24"/>
      <c r="G76" s="25">
        <f>SUM(G55:G75)</f>
        <v>0</v>
      </c>
      <c r="H76" s="28"/>
      <c r="I76" s="28"/>
      <c r="J76" s="28"/>
      <c r="K76" s="29" t="e">
        <f>SUM(K55:K75)</f>
        <v>#DIV/0!</v>
      </c>
    </row>
    <row r="77" spans="1:11" ht="15" x14ac:dyDescent="0.25">
      <c r="A77" s="20"/>
      <c r="B77" s="30"/>
      <c r="C77" s="28"/>
      <c r="D77" s="50"/>
      <c r="E77" s="31"/>
      <c r="F77" s="24"/>
      <c r="G77" s="25"/>
      <c r="H77" s="28"/>
      <c r="I77" s="28"/>
      <c r="J77" s="28"/>
      <c r="K77" s="29"/>
    </row>
    <row r="78" spans="1:11" ht="15" x14ac:dyDescent="0.25">
      <c r="A78" s="20"/>
      <c r="B78" s="30"/>
      <c r="C78" s="22" t="str">
        <f>'Budget Updated'!A25</f>
        <v>Mechanical Engineering</v>
      </c>
      <c r="D78" s="50"/>
      <c r="E78" s="31"/>
      <c r="F78" s="64" t="e">
        <f>+G81/($G$28+$G$52+$G$76+$G$81+$G$88)</f>
        <v>#DIV/0!</v>
      </c>
      <c r="G78" s="25" t="e">
        <f>'Budget Updated'!$H$14*F78</f>
        <v>#DIV/0!</v>
      </c>
      <c r="H78" s="26" t="e">
        <f>G78*(100%-'Budget Updated'!$B$8)</f>
        <v>#DIV/0!</v>
      </c>
      <c r="I78" s="28"/>
      <c r="J78" s="28"/>
      <c r="K78" s="29"/>
    </row>
    <row r="79" spans="1:11" ht="15" x14ac:dyDescent="0.25">
      <c r="A79" s="20">
        <f>PG!A79</f>
        <v>0</v>
      </c>
      <c r="B79" s="30">
        <f t="shared" ref="B79:B80" si="27">D79/$B$4</f>
        <v>0</v>
      </c>
      <c r="C79" s="28" t="s">
        <v>64</v>
      </c>
      <c r="D79" s="49"/>
      <c r="E79" s="31">
        <v>230</v>
      </c>
      <c r="F79" s="24"/>
      <c r="G79" s="33">
        <f t="shared" ref="G79:G80" si="28">+D79*E79</f>
        <v>0</v>
      </c>
      <c r="H79" s="28"/>
      <c r="I79" s="28"/>
      <c r="J79" s="28"/>
      <c r="K79" s="34" t="e">
        <f>G79/$G$78</f>
        <v>#DIV/0!</v>
      </c>
    </row>
    <row r="80" spans="1:11" ht="15" x14ac:dyDescent="0.25">
      <c r="A80" s="20">
        <f>PG!A80</f>
        <v>0</v>
      </c>
      <c r="B80" s="30">
        <f t="shared" si="27"/>
        <v>0</v>
      </c>
      <c r="C80" s="28" t="s">
        <v>101</v>
      </c>
      <c r="D80" s="49"/>
      <c r="E80" s="31">
        <v>195</v>
      </c>
      <c r="F80" s="24"/>
      <c r="G80" s="33">
        <f t="shared" si="28"/>
        <v>0</v>
      </c>
      <c r="H80" s="28"/>
      <c r="I80" s="28"/>
      <c r="J80" s="28"/>
      <c r="K80" s="36" t="e">
        <f>G80/$G$78</f>
        <v>#DIV/0!</v>
      </c>
    </row>
    <row r="81" spans="1:11" ht="15" x14ac:dyDescent="0.25">
      <c r="A81" s="20"/>
      <c r="B81" s="30"/>
      <c r="C81" s="28"/>
      <c r="D81" s="50"/>
      <c r="E81" s="31"/>
      <c r="F81" s="24"/>
      <c r="G81" s="25">
        <f>SUM(G79:G80)</f>
        <v>0</v>
      </c>
      <c r="H81" s="28"/>
      <c r="I81" s="28"/>
      <c r="J81" s="28"/>
      <c r="K81" s="29" t="e">
        <f>SUM(K79:K80)</f>
        <v>#DIV/0!</v>
      </c>
    </row>
    <row r="82" spans="1:11" ht="15" x14ac:dyDescent="0.25">
      <c r="A82" s="20"/>
      <c r="B82" s="30"/>
      <c r="C82" s="28"/>
      <c r="D82" s="50"/>
      <c r="E82" s="31"/>
      <c r="F82" s="24"/>
      <c r="G82" s="25"/>
      <c r="H82" s="28"/>
      <c r="I82" s="28"/>
      <c r="J82" s="28"/>
      <c r="K82" s="29"/>
    </row>
    <row r="83" spans="1:11" ht="15" x14ac:dyDescent="0.25">
      <c r="A83" s="20"/>
      <c r="B83" s="30"/>
      <c r="C83" s="22" t="str">
        <f>'Budget Updated'!A26</f>
        <v>Misc</v>
      </c>
      <c r="D83" s="50"/>
      <c r="E83" s="31"/>
      <c r="F83" s="64" t="e">
        <f>+G88/($G$28+$G$52+$G$76+$G$81+$G$88)</f>
        <v>#DIV/0!</v>
      </c>
      <c r="G83" s="25" t="e">
        <f>'Budget Updated'!$H$14*F83</f>
        <v>#DIV/0!</v>
      </c>
      <c r="H83" s="26" t="e">
        <f>G83*(100%-'Budget Updated'!$B$8)</f>
        <v>#DIV/0!</v>
      </c>
      <c r="I83" s="27"/>
      <c r="J83" s="28"/>
      <c r="K83" s="29"/>
    </row>
    <row r="84" spans="1:11" ht="15" x14ac:dyDescent="0.25">
      <c r="A84" s="20">
        <f>PG!A84</f>
        <v>0</v>
      </c>
      <c r="B84" s="30">
        <f>D84/$B$4</f>
        <v>0</v>
      </c>
      <c r="C84" s="28"/>
      <c r="D84" s="49"/>
      <c r="E84" s="31">
        <f>PG!E84</f>
        <v>0</v>
      </c>
      <c r="F84" s="24"/>
      <c r="G84" s="33">
        <f>+D84*E84</f>
        <v>0</v>
      </c>
      <c r="H84" s="28"/>
      <c r="I84" s="28"/>
      <c r="J84" s="28"/>
      <c r="K84" s="34" t="e">
        <f>G84/$G$83</f>
        <v>#DIV/0!</v>
      </c>
    </row>
    <row r="85" spans="1:11" ht="15" x14ac:dyDescent="0.25">
      <c r="A85" s="20">
        <f>PG!A85</f>
        <v>0</v>
      </c>
      <c r="B85" s="30">
        <f>D85/$B$4</f>
        <v>0</v>
      </c>
      <c r="C85" s="28"/>
      <c r="D85" s="49"/>
      <c r="E85" s="31">
        <f>PG!E85</f>
        <v>0</v>
      </c>
      <c r="F85" s="24"/>
      <c r="G85" s="33">
        <f>+D85*E85</f>
        <v>0</v>
      </c>
      <c r="H85" s="28"/>
      <c r="I85" s="28"/>
      <c r="J85" s="28"/>
      <c r="K85" s="34" t="e">
        <f>G85/$G$83</f>
        <v>#DIV/0!</v>
      </c>
    </row>
    <row r="86" spans="1:11" ht="15" x14ac:dyDescent="0.25">
      <c r="A86" s="20">
        <f>PG!A86</f>
        <v>0</v>
      </c>
      <c r="B86" s="30">
        <f>D86/$B$4</f>
        <v>0</v>
      </c>
      <c r="C86" s="28"/>
      <c r="D86" s="49"/>
      <c r="E86" s="31">
        <f>PG!E86</f>
        <v>0</v>
      </c>
      <c r="F86" s="24"/>
      <c r="G86" s="33">
        <f>+D86*E86</f>
        <v>0</v>
      </c>
      <c r="H86" s="28"/>
      <c r="I86" s="28"/>
      <c r="J86" s="28"/>
      <c r="K86" s="34" t="e">
        <f>G86/$G$83</f>
        <v>#DIV/0!</v>
      </c>
    </row>
    <row r="87" spans="1:11" ht="16.5" x14ac:dyDescent="0.35">
      <c r="A87" s="20">
        <f>PG!A87</f>
        <v>0</v>
      </c>
      <c r="B87" s="30">
        <f>D87/$B$4</f>
        <v>0</v>
      </c>
      <c r="C87" s="28"/>
      <c r="D87" s="49"/>
      <c r="E87" s="31">
        <f>PG!E87</f>
        <v>0</v>
      </c>
      <c r="F87" s="24"/>
      <c r="G87" s="35">
        <f>+D87*E87</f>
        <v>0</v>
      </c>
      <c r="H87" s="28"/>
      <c r="I87" s="28"/>
      <c r="J87" s="28"/>
      <c r="K87" s="36" t="e">
        <f>G87/$G$83</f>
        <v>#DIV/0!</v>
      </c>
    </row>
    <row r="88" spans="1:11" ht="15" x14ac:dyDescent="0.25">
      <c r="A88" s="20"/>
      <c r="B88" s="38"/>
      <c r="C88" s="28"/>
      <c r="D88" s="50"/>
      <c r="E88" s="31"/>
      <c r="F88" s="24"/>
      <c r="G88" s="25">
        <f>SUM(G84:G87)</f>
        <v>0</v>
      </c>
      <c r="H88" s="28"/>
      <c r="I88" s="28"/>
      <c r="J88" s="28"/>
      <c r="K88" s="29" t="e">
        <f>SUM(K84:K87)</f>
        <v>#DIV/0!</v>
      </c>
    </row>
    <row r="89" spans="1:11" ht="15.75" thickBot="1" x14ac:dyDescent="0.3">
      <c r="A89" s="20"/>
      <c r="B89" s="38"/>
      <c r="C89" s="28"/>
      <c r="D89" s="50"/>
      <c r="E89" s="31"/>
      <c r="F89" s="24"/>
      <c r="G89" s="25"/>
      <c r="H89" s="28"/>
      <c r="I89" s="28"/>
      <c r="J89" s="28"/>
      <c r="K89" s="29"/>
    </row>
    <row r="90" spans="1:11" ht="15.75" thickBot="1" x14ac:dyDescent="0.3">
      <c r="A90" s="39"/>
      <c r="B90" s="40"/>
      <c r="C90" s="40"/>
      <c r="D90" s="43">
        <f>SUM(D7:D88)</f>
        <v>0</v>
      </c>
      <c r="E90" s="41"/>
      <c r="F90" s="42" t="e">
        <f>F83+F78+F54+F6+F30</f>
        <v>#DIV/0!</v>
      </c>
      <c r="G90" s="60" t="e">
        <f>-(-G6-G54-G78-G83-G30)</f>
        <v>#DIV/0!</v>
      </c>
      <c r="H90" s="61"/>
      <c r="I90" s="40"/>
      <c r="J90" s="40"/>
      <c r="K90" s="44" t="e">
        <f>SUM(G28,G52,G76,G81,G88)/SUM(G6,G30,G54,G78,G83)</f>
        <v>#DIV/0!</v>
      </c>
    </row>
    <row r="91" spans="1:11" ht="15.75" thickBot="1" x14ac:dyDescent="0.3">
      <c r="G91" s="47" t="e">
        <f>+G90-'Budget Updated'!H14</f>
        <v>#DIV/0!</v>
      </c>
    </row>
    <row r="92" spans="1:11" ht="15.75" thickBot="1" x14ac:dyDescent="0.3">
      <c r="A92" s="39"/>
      <c r="B92" s="40"/>
      <c r="C92" s="40"/>
      <c r="D92" s="46"/>
      <c r="E92" s="41"/>
      <c r="F92" s="62" t="s">
        <v>53</v>
      </c>
      <c r="G92" s="60">
        <f>SUM(G88+G81+G76+G52+G28)</f>
        <v>0</v>
      </c>
      <c r="H92" s="59" t="e">
        <f>SUM(H83+H78+H54+H30+H6)</f>
        <v>#DIV/0!</v>
      </c>
      <c r="I92" s="40"/>
      <c r="J92" s="40"/>
      <c r="K92" s="44"/>
    </row>
    <row r="93" spans="1:11" x14ac:dyDescent="0.2">
      <c r="D93" s="53"/>
    </row>
    <row r="94" spans="1:11" x14ac:dyDescent="0.2">
      <c r="D94" s="53"/>
    </row>
  </sheetData>
  <mergeCells count="1">
    <mergeCell ref="A3:K3"/>
  </mergeCells>
  <pageMargins left="0.7" right="0.7" top="0.75" bottom="0.75" header="0.3" footer="0.3"/>
  <pageSetup scale="57" fitToHeight="0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0AF1B-3CF2-41AF-83A0-2CF8E34FD9EF}">
  <sheetPr>
    <pageSetUpPr fitToPage="1"/>
  </sheetPr>
  <dimension ref="A1:K94"/>
  <sheetViews>
    <sheetView workbookViewId="0">
      <pane ySplit="4" topLeftCell="A56" activePane="bottomLeft" state="frozen"/>
      <selection activeCell="I56" sqref="I56"/>
      <selection pane="bottomLeft" activeCell="E75" sqref="E75"/>
    </sheetView>
  </sheetViews>
  <sheetFormatPr defaultRowHeight="14.25" x14ac:dyDescent="0.2"/>
  <cols>
    <col min="1" max="1" width="9.140625" style="1"/>
    <col min="2" max="2" width="9.28515625" style="1" bestFit="1" customWidth="1"/>
    <col min="3" max="3" width="40.42578125" style="1" bestFit="1" customWidth="1"/>
    <col min="4" max="5" width="10.7109375" style="1" customWidth="1"/>
    <col min="6" max="6" width="15.42578125" style="6" bestFit="1" customWidth="1"/>
    <col min="7" max="8" width="14.7109375" style="1" customWidth="1"/>
    <col min="9" max="9" width="19" style="1" customWidth="1"/>
    <col min="10" max="10" width="17.5703125" style="1" customWidth="1"/>
    <col min="11" max="11" width="22.140625" style="1" customWidth="1"/>
    <col min="12" max="16384" width="9.140625" style="1"/>
  </cols>
  <sheetData>
    <row r="1" spans="1:11" ht="15" x14ac:dyDescent="0.25">
      <c r="A1" s="4" t="str">
        <f>+'Budget Updated'!A2</f>
        <v>Project - PROJECT NUMBER  PROJECT NAME</v>
      </c>
    </row>
    <row r="3" spans="1:11" ht="15.75" thickBot="1" x14ac:dyDescent="0.3">
      <c r="A3" s="200" t="str">
        <f>+'Budget Updated'!A15</f>
        <v>Construction Documents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ht="30" thickBot="1" x14ac:dyDescent="0.3">
      <c r="A4" s="7"/>
      <c r="B4" s="63">
        <f>(+J5-I5)/7</f>
        <v>4.2857142857142856</v>
      </c>
      <c r="C4" s="8" t="s">
        <v>10</v>
      </c>
      <c r="D4" s="2"/>
      <c r="E4" s="3"/>
      <c r="F4" s="9" t="s">
        <v>15</v>
      </c>
      <c r="G4" s="10" t="s">
        <v>3</v>
      </c>
      <c r="H4" s="11" t="s">
        <v>17</v>
      </c>
      <c r="I4" s="12" t="s">
        <v>21</v>
      </c>
      <c r="J4" s="12" t="s">
        <v>18</v>
      </c>
      <c r="K4" s="13" t="s">
        <v>52</v>
      </c>
    </row>
    <row r="5" spans="1:11" ht="15" x14ac:dyDescent="0.25">
      <c r="A5" s="14"/>
      <c r="B5" s="52" t="s">
        <v>9</v>
      </c>
      <c r="C5" s="8"/>
      <c r="D5" s="8"/>
      <c r="E5" s="15"/>
      <c r="F5" s="16"/>
      <c r="G5" s="17"/>
      <c r="H5" s="18"/>
      <c r="I5" s="51">
        <f>'Budget Updated'!C15</f>
        <v>45658</v>
      </c>
      <c r="J5" s="51">
        <f>'Budget Updated'!D15</f>
        <v>45688</v>
      </c>
      <c r="K5" s="19"/>
    </row>
    <row r="6" spans="1:11" ht="15" x14ac:dyDescent="0.25">
      <c r="A6" s="20"/>
      <c r="B6" s="21"/>
      <c r="C6" s="22" t="str">
        <f>'Budget Updated'!A22</f>
        <v>Dept Name 1</v>
      </c>
      <c r="D6" s="22" t="s">
        <v>0</v>
      </c>
      <c r="E6" s="23" t="s">
        <v>1</v>
      </c>
      <c r="F6" s="64" t="e">
        <f>+G28/($G$28+$G$52+$G$76+$G$81+$G$88)</f>
        <v>#DIV/0!</v>
      </c>
      <c r="G6" s="25" t="e">
        <f>'Budget Updated'!$H$15*F6</f>
        <v>#DIV/0!</v>
      </c>
      <c r="H6" s="26" t="e">
        <f>G6*(100%-'Budget Updated'!$B$8)</f>
        <v>#DIV/0!</v>
      </c>
      <c r="I6" s="27"/>
      <c r="J6" s="28"/>
      <c r="K6" s="29"/>
    </row>
    <row r="7" spans="1:11" ht="15" x14ac:dyDescent="0.25">
      <c r="A7" s="20">
        <f>PG!A7</f>
        <v>0</v>
      </c>
      <c r="B7" s="30">
        <f>D7/$B$4</f>
        <v>0</v>
      </c>
      <c r="C7" s="28" t="s">
        <v>13</v>
      </c>
      <c r="D7" s="49"/>
      <c r="E7" s="31">
        <v>315</v>
      </c>
      <c r="F7" s="24"/>
      <c r="G7" s="33">
        <f t="shared" ref="G7:G27" si="0">E7*D7</f>
        <v>0</v>
      </c>
      <c r="H7" s="27"/>
      <c r="I7" s="27"/>
      <c r="J7" s="28"/>
      <c r="K7" s="34" t="e">
        <f>G7/$G$6</f>
        <v>#DIV/0!</v>
      </c>
    </row>
    <row r="8" spans="1:11" ht="15" x14ac:dyDescent="0.25">
      <c r="A8" s="20">
        <f>PG!A8</f>
        <v>0</v>
      </c>
      <c r="B8" s="30">
        <f t="shared" ref="B8:B27" si="1">D8/$B$4</f>
        <v>0</v>
      </c>
      <c r="C8" s="28" t="s">
        <v>14</v>
      </c>
      <c r="D8" s="49"/>
      <c r="E8" s="31">
        <v>310</v>
      </c>
      <c r="F8" s="24"/>
      <c r="G8" s="33">
        <f t="shared" si="0"/>
        <v>0</v>
      </c>
      <c r="H8" s="27"/>
      <c r="I8" s="27"/>
      <c r="J8" s="28"/>
      <c r="K8" s="34" t="e">
        <f t="shared" ref="K8:K23" si="2">G8/$G$6</f>
        <v>#DIV/0!</v>
      </c>
    </row>
    <row r="9" spans="1:11" ht="15" x14ac:dyDescent="0.25">
      <c r="A9" s="20">
        <f>PG!A9</f>
        <v>0</v>
      </c>
      <c r="B9" s="30">
        <f t="shared" si="1"/>
        <v>0</v>
      </c>
      <c r="C9" s="28" t="s">
        <v>58</v>
      </c>
      <c r="D9" s="49"/>
      <c r="E9" s="31">
        <v>250</v>
      </c>
      <c r="F9" s="24"/>
      <c r="G9" s="33">
        <f t="shared" si="0"/>
        <v>0</v>
      </c>
      <c r="H9" s="28"/>
      <c r="I9" s="28"/>
      <c r="J9" s="28"/>
      <c r="K9" s="34" t="e">
        <f t="shared" si="2"/>
        <v>#DIV/0!</v>
      </c>
    </row>
    <row r="10" spans="1:11" ht="15" x14ac:dyDescent="0.25">
      <c r="A10" s="20">
        <f>PG!A10</f>
        <v>0</v>
      </c>
      <c r="B10" s="30">
        <f t="shared" si="1"/>
        <v>0</v>
      </c>
      <c r="C10" s="28" t="s">
        <v>86</v>
      </c>
      <c r="D10" s="49"/>
      <c r="E10" s="31">
        <v>175</v>
      </c>
      <c r="F10" s="24"/>
      <c r="G10" s="33">
        <f t="shared" ref="G10:G16" si="3">E10*D10</f>
        <v>0</v>
      </c>
      <c r="H10" s="28"/>
      <c r="I10" s="28"/>
      <c r="J10" s="28"/>
      <c r="K10" s="34" t="e">
        <f t="shared" ref="K10:K16" si="4">G10/$G$6</f>
        <v>#DIV/0!</v>
      </c>
    </row>
    <row r="11" spans="1:11" ht="15" x14ac:dyDescent="0.25">
      <c r="A11" s="20">
        <f>PG!A11</f>
        <v>0</v>
      </c>
      <c r="B11" s="30">
        <f t="shared" si="1"/>
        <v>0</v>
      </c>
      <c r="C11" s="28" t="s">
        <v>87</v>
      </c>
      <c r="D11" s="49"/>
      <c r="E11" s="31">
        <v>170</v>
      </c>
      <c r="F11" s="24"/>
      <c r="G11" s="33">
        <f t="shared" si="3"/>
        <v>0</v>
      </c>
      <c r="H11" s="28"/>
      <c r="I11" s="28"/>
      <c r="J11" s="28"/>
      <c r="K11" s="34" t="e">
        <f t="shared" si="4"/>
        <v>#DIV/0!</v>
      </c>
    </row>
    <row r="12" spans="1:11" ht="15" x14ac:dyDescent="0.25">
      <c r="A12" s="20">
        <f>PG!A12</f>
        <v>0</v>
      </c>
      <c r="B12" s="30">
        <f t="shared" si="1"/>
        <v>0</v>
      </c>
      <c r="C12" s="28" t="s">
        <v>88</v>
      </c>
      <c r="D12" s="49"/>
      <c r="E12" s="31">
        <v>150</v>
      </c>
      <c r="F12" s="24"/>
      <c r="G12" s="33">
        <f t="shared" si="3"/>
        <v>0</v>
      </c>
      <c r="H12" s="28"/>
      <c r="I12" s="28"/>
      <c r="J12" s="28"/>
      <c r="K12" s="34" t="e">
        <f t="shared" si="4"/>
        <v>#DIV/0!</v>
      </c>
    </row>
    <row r="13" spans="1:11" ht="15" x14ac:dyDescent="0.25">
      <c r="A13" s="20">
        <f>PG!A13</f>
        <v>0</v>
      </c>
      <c r="B13" s="30">
        <f t="shared" si="1"/>
        <v>0</v>
      </c>
      <c r="C13" s="28" t="s">
        <v>89</v>
      </c>
      <c r="D13" s="49"/>
      <c r="E13" s="31">
        <v>155</v>
      </c>
      <c r="F13" s="24"/>
      <c r="G13" s="33">
        <f t="shared" si="3"/>
        <v>0</v>
      </c>
      <c r="H13" s="28"/>
      <c r="I13" s="28"/>
      <c r="J13" s="28"/>
      <c r="K13" s="34" t="e">
        <f t="shared" si="4"/>
        <v>#DIV/0!</v>
      </c>
    </row>
    <row r="14" spans="1:11" ht="15" x14ac:dyDescent="0.25">
      <c r="A14" s="20">
        <f>PG!A14</f>
        <v>0</v>
      </c>
      <c r="B14" s="30">
        <f t="shared" si="1"/>
        <v>0</v>
      </c>
      <c r="C14" s="28" t="s">
        <v>90</v>
      </c>
      <c r="D14" s="49"/>
      <c r="E14" s="31">
        <v>140</v>
      </c>
      <c r="F14" s="24"/>
      <c r="G14" s="33">
        <f t="shared" si="3"/>
        <v>0</v>
      </c>
      <c r="H14" s="28"/>
      <c r="I14" s="28"/>
      <c r="J14" s="28"/>
      <c r="K14" s="34" t="e">
        <f t="shared" si="4"/>
        <v>#DIV/0!</v>
      </c>
    </row>
    <row r="15" spans="1:11" ht="15" x14ac:dyDescent="0.25">
      <c r="A15" s="20">
        <f>PG!A15</f>
        <v>0</v>
      </c>
      <c r="B15" s="30">
        <f t="shared" si="1"/>
        <v>0</v>
      </c>
      <c r="C15" s="28" t="s">
        <v>91</v>
      </c>
      <c r="D15" s="49"/>
      <c r="E15" s="31">
        <v>115</v>
      </c>
      <c r="F15" s="24"/>
      <c r="G15" s="33">
        <f t="shared" si="3"/>
        <v>0</v>
      </c>
      <c r="H15" s="28"/>
      <c r="I15" s="28"/>
      <c r="J15" s="28"/>
      <c r="K15" s="34" t="e">
        <f t="shared" si="4"/>
        <v>#DIV/0!</v>
      </c>
    </row>
    <row r="16" spans="1:11" ht="15" x14ac:dyDescent="0.25">
      <c r="A16" s="20">
        <f>PG!A16</f>
        <v>0</v>
      </c>
      <c r="B16" s="30">
        <f t="shared" si="1"/>
        <v>0</v>
      </c>
      <c r="C16" s="28" t="s">
        <v>92</v>
      </c>
      <c r="D16" s="49"/>
      <c r="E16" s="31">
        <v>65</v>
      </c>
      <c r="F16" s="24"/>
      <c r="G16" s="33">
        <f t="shared" si="3"/>
        <v>0</v>
      </c>
      <c r="H16" s="28"/>
      <c r="I16" s="28"/>
      <c r="J16" s="28"/>
      <c r="K16" s="34" t="e">
        <f t="shared" si="4"/>
        <v>#DIV/0!</v>
      </c>
    </row>
    <row r="17" spans="1:11" ht="15" x14ac:dyDescent="0.25">
      <c r="A17" s="20">
        <f>PG!A17</f>
        <v>0</v>
      </c>
      <c r="B17" s="30">
        <f t="shared" si="1"/>
        <v>0</v>
      </c>
      <c r="C17" s="28" t="s">
        <v>93</v>
      </c>
      <c r="D17" s="49"/>
      <c r="E17" s="31">
        <v>155</v>
      </c>
      <c r="F17" s="24"/>
      <c r="G17" s="33">
        <f t="shared" si="0"/>
        <v>0</v>
      </c>
      <c r="H17" s="28"/>
      <c r="I17" s="28"/>
      <c r="J17" s="28"/>
      <c r="K17" s="34" t="e">
        <f t="shared" si="2"/>
        <v>#DIV/0!</v>
      </c>
    </row>
    <row r="18" spans="1:11" ht="15" x14ac:dyDescent="0.25">
      <c r="A18" s="20">
        <f>PG!A18</f>
        <v>0</v>
      </c>
      <c r="B18" s="30">
        <f t="shared" si="1"/>
        <v>0</v>
      </c>
      <c r="C18" s="28" t="s">
        <v>94</v>
      </c>
      <c r="D18" s="49"/>
      <c r="E18" s="31">
        <v>145</v>
      </c>
      <c r="F18" s="24"/>
      <c r="G18" s="33">
        <f t="shared" si="0"/>
        <v>0</v>
      </c>
      <c r="H18" s="28"/>
      <c r="I18" s="28"/>
      <c r="J18" s="28"/>
      <c r="K18" s="34" t="e">
        <f t="shared" si="2"/>
        <v>#DIV/0!</v>
      </c>
    </row>
    <row r="19" spans="1:11" ht="15" x14ac:dyDescent="0.25">
      <c r="A19" s="20">
        <f>PG!A19</f>
        <v>0</v>
      </c>
      <c r="B19" s="30">
        <f t="shared" si="1"/>
        <v>0</v>
      </c>
      <c r="C19" s="28" t="s">
        <v>95</v>
      </c>
      <c r="D19" s="49"/>
      <c r="E19" s="31">
        <v>125</v>
      </c>
      <c r="F19" s="24"/>
      <c r="G19" s="33">
        <f t="shared" si="0"/>
        <v>0</v>
      </c>
      <c r="H19" s="28"/>
      <c r="I19" s="28"/>
      <c r="J19" s="28"/>
      <c r="K19" s="34" t="e">
        <f t="shared" si="2"/>
        <v>#DIV/0!</v>
      </c>
    </row>
    <row r="20" spans="1:11" ht="15" x14ac:dyDescent="0.25">
      <c r="A20" s="20">
        <f>PG!A20</f>
        <v>0</v>
      </c>
      <c r="B20" s="30">
        <f t="shared" si="1"/>
        <v>0</v>
      </c>
      <c r="C20" s="28" t="s">
        <v>19</v>
      </c>
      <c r="D20" s="49"/>
      <c r="E20" s="31">
        <v>110</v>
      </c>
      <c r="F20" s="24"/>
      <c r="G20" s="33">
        <f t="shared" si="0"/>
        <v>0</v>
      </c>
      <c r="H20" s="28"/>
      <c r="I20" s="28"/>
      <c r="J20" s="28"/>
      <c r="K20" s="34" t="e">
        <f t="shared" si="2"/>
        <v>#DIV/0!</v>
      </c>
    </row>
    <row r="21" spans="1:11" ht="15" x14ac:dyDescent="0.25">
      <c r="A21" s="20">
        <f>PG!A21</f>
        <v>0</v>
      </c>
      <c r="B21" s="30">
        <f t="shared" si="1"/>
        <v>0</v>
      </c>
      <c r="C21" s="28" t="s">
        <v>96</v>
      </c>
      <c r="D21" s="49"/>
      <c r="E21" s="31">
        <v>100</v>
      </c>
      <c r="F21" s="24"/>
      <c r="G21" s="33">
        <f>+D21*E21</f>
        <v>0</v>
      </c>
      <c r="H21" s="28"/>
      <c r="I21" s="28"/>
      <c r="J21" s="28"/>
      <c r="K21" s="34" t="e">
        <f t="shared" si="2"/>
        <v>#DIV/0!</v>
      </c>
    </row>
    <row r="22" spans="1:11" ht="15" x14ac:dyDescent="0.25">
      <c r="A22" s="20">
        <f>PG!A22</f>
        <v>0</v>
      </c>
      <c r="B22" s="30">
        <f t="shared" si="1"/>
        <v>0</v>
      </c>
      <c r="C22" s="28" t="s">
        <v>97</v>
      </c>
      <c r="D22" s="49"/>
      <c r="E22" s="31">
        <v>50</v>
      </c>
      <c r="F22" s="24"/>
      <c r="G22" s="33">
        <f>+D22*E22</f>
        <v>0</v>
      </c>
      <c r="H22" s="28"/>
      <c r="I22" s="28"/>
      <c r="J22" s="28"/>
      <c r="K22" s="34" t="e">
        <f t="shared" si="2"/>
        <v>#DIV/0!</v>
      </c>
    </row>
    <row r="23" spans="1:11" ht="15" x14ac:dyDescent="0.25">
      <c r="A23" s="20">
        <f>PG!A23</f>
        <v>0</v>
      </c>
      <c r="B23" s="30">
        <f t="shared" si="1"/>
        <v>0</v>
      </c>
      <c r="C23" s="28" t="s">
        <v>38</v>
      </c>
      <c r="D23" s="49"/>
      <c r="E23" s="31">
        <v>130</v>
      </c>
      <c r="F23" s="24"/>
      <c r="G23" s="33">
        <f>+D23*E23</f>
        <v>0</v>
      </c>
      <c r="H23" s="28"/>
      <c r="I23" s="28"/>
      <c r="J23" s="28"/>
      <c r="K23" s="34" t="e">
        <f t="shared" si="2"/>
        <v>#DIV/0!</v>
      </c>
    </row>
    <row r="24" spans="1:11" ht="15" x14ac:dyDescent="0.25">
      <c r="A24" s="20">
        <f>PG!A24</f>
        <v>0</v>
      </c>
      <c r="B24" s="30">
        <f t="shared" ref="B24:B26" si="5">D24/$B$4</f>
        <v>0</v>
      </c>
      <c r="C24" s="28" t="s">
        <v>98</v>
      </c>
      <c r="D24" s="49"/>
      <c r="E24" s="31">
        <v>150</v>
      </c>
      <c r="F24" s="24"/>
      <c r="G24" s="33">
        <f t="shared" ref="G24:G25" si="6">+D24*E24</f>
        <v>0</v>
      </c>
      <c r="H24" s="28"/>
      <c r="I24" s="28"/>
      <c r="J24" s="28"/>
      <c r="K24" s="34" t="e">
        <f t="shared" ref="K24:K26" si="7">G24/$G$6</f>
        <v>#DIV/0!</v>
      </c>
    </row>
    <row r="25" spans="1:11" ht="15" x14ac:dyDescent="0.25">
      <c r="A25" s="20">
        <f>PG!A25</f>
        <v>0</v>
      </c>
      <c r="B25" s="30">
        <f t="shared" si="5"/>
        <v>0</v>
      </c>
      <c r="C25" s="28" t="s">
        <v>99</v>
      </c>
      <c r="D25" s="49"/>
      <c r="E25" s="31">
        <v>155</v>
      </c>
      <c r="F25" s="24"/>
      <c r="G25" s="33">
        <f t="shared" si="6"/>
        <v>0</v>
      </c>
      <c r="H25" s="28"/>
      <c r="I25" s="28"/>
      <c r="J25" s="28"/>
      <c r="K25" s="34" t="e">
        <f t="shared" si="7"/>
        <v>#DIV/0!</v>
      </c>
    </row>
    <row r="26" spans="1:11" s="204" customFormat="1" ht="15" x14ac:dyDescent="0.25">
      <c r="A26" s="205">
        <f>PG!A26</f>
        <v>0</v>
      </c>
      <c r="B26" s="208">
        <f t="shared" si="5"/>
        <v>0</v>
      </c>
      <c r="C26" s="217" t="s">
        <v>103</v>
      </c>
      <c r="D26" s="213"/>
      <c r="E26" s="209">
        <f>PG!E26</f>
        <v>175</v>
      </c>
      <c r="F26" s="206"/>
      <c r="G26" s="211">
        <f t="shared" ref="G26" si="8">E26*D26</f>
        <v>0</v>
      </c>
      <c r="H26" s="207"/>
      <c r="I26" s="207"/>
      <c r="J26" s="207"/>
      <c r="K26" s="212" t="e">
        <f t="shared" si="7"/>
        <v>#DIV/0!</v>
      </c>
    </row>
    <row r="27" spans="1:11" ht="16.5" x14ac:dyDescent="0.35">
      <c r="A27" s="20">
        <f>PG!A27</f>
        <v>0</v>
      </c>
      <c r="B27" s="30">
        <f t="shared" si="1"/>
        <v>0</v>
      </c>
      <c r="C27" s="28" t="s">
        <v>100</v>
      </c>
      <c r="D27" s="49"/>
      <c r="E27" s="31">
        <v>80</v>
      </c>
      <c r="F27" s="24"/>
      <c r="G27" s="35">
        <f t="shared" si="0"/>
        <v>0</v>
      </c>
      <c r="H27" s="28"/>
      <c r="I27" s="28"/>
      <c r="J27" s="28"/>
      <c r="K27" s="36" t="e">
        <f>G27/$G$6</f>
        <v>#DIV/0!</v>
      </c>
    </row>
    <row r="28" spans="1:11" ht="15" x14ac:dyDescent="0.25">
      <c r="A28" s="20"/>
      <c r="B28" s="37"/>
      <c r="C28" s="28"/>
      <c r="D28" s="50"/>
      <c r="E28" s="31"/>
      <c r="F28" s="24"/>
      <c r="G28" s="25">
        <f>SUM(G7:G27)</f>
        <v>0</v>
      </c>
      <c r="H28" s="28"/>
      <c r="I28" s="28"/>
      <c r="J28" s="28"/>
      <c r="K28" s="29" t="e">
        <f>SUM(K7:K27)</f>
        <v>#DIV/0!</v>
      </c>
    </row>
    <row r="29" spans="1:11" ht="15" x14ac:dyDescent="0.25">
      <c r="A29" s="20"/>
      <c r="B29" s="37"/>
      <c r="C29" s="28"/>
      <c r="D29" s="50"/>
      <c r="E29" s="31"/>
      <c r="F29" s="24"/>
      <c r="G29" s="25"/>
      <c r="H29" s="28"/>
      <c r="I29" s="28"/>
      <c r="J29" s="28"/>
      <c r="K29" s="29"/>
    </row>
    <row r="30" spans="1:11" ht="15" x14ac:dyDescent="0.25">
      <c r="A30" s="20"/>
      <c r="B30" s="37"/>
      <c r="C30" s="22" t="str">
        <f>'Budget Updated'!A23</f>
        <v>Dept Name 2</v>
      </c>
      <c r="D30" s="50"/>
      <c r="E30" s="31"/>
      <c r="F30" s="64" t="e">
        <f>+G52/($G$28+$G$52+$G$76+$G$81+$G$88)</f>
        <v>#DIV/0!</v>
      </c>
      <c r="G30" s="25" t="e">
        <f>'Budget Updated'!$H$15*F30</f>
        <v>#DIV/0!</v>
      </c>
      <c r="H30" s="26" t="e">
        <f>G30*(100%-'Budget Updated'!$B$8)</f>
        <v>#DIV/0!</v>
      </c>
      <c r="I30" s="28"/>
      <c r="J30" s="28"/>
      <c r="K30" s="29"/>
    </row>
    <row r="31" spans="1:11" ht="15" x14ac:dyDescent="0.25">
      <c r="A31" s="20">
        <f>PG!A31</f>
        <v>0</v>
      </c>
      <c r="B31" s="30">
        <f>D31/$B$4</f>
        <v>0</v>
      </c>
      <c r="C31" s="28" t="s">
        <v>13</v>
      </c>
      <c r="D31" s="49"/>
      <c r="E31" s="31">
        <v>315</v>
      </c>
      <c r="F31" s="24"/>
      <c r="G31" s="33">
        <f>E31*D31</f>
        <v>0</v>
      </c>
      <c r="H31" s="28"/>
      <c r="I31" s="28"/>
      <c r="J31" s="28"/>
      <c r="K31" s="34" t="e">
        <f>G31/$G$30</f>
        <v>#DIV/0!</v>
      </c>
    </row>
    <row r="32" spans="1:11" ht="15" x14ac:dyDescent="0.25">
      <c r="A32" s="20">
        <f>PG!A32</f>
        <v>0</v>
      </c>
      <c r="B32" s="30">
        <f>D32/$B$4</f>
        <v>0</v>
      </c>
      <c r="C32" s="28" t="s">
        <v>14</v>
      </c>
      <c r="D32" s="49"/>
      <c r="E32" s="31">
        <v>310</v>
      </c>
      <c r="F32" s="24"/>
      <c r="G32" s="33">
        <f>E32*D32</f>
        <v>0</v>
      </c>
      <c r="H32" s="28"/>
      <c r="I32" s="28"/>
      <c r="J32" s="28"/>
      <c r="K32" s="34" t="e">
        <f>G32/$G$30</f>
        <v>#DIV/0!</v>
      </c>
    </row>
    <row r="33" spans="1:11" ht="15" x14ac:dyDescent="0.25">
      <c r="A33" s="20">
        <f>PG!A33</f>
        <v>0</v>
      </c>
      <c r="B33" s="30">
        <f t="shared" ref="B33:B43" si="9">D33/$B$4</f>
        <v>0</v>
      </c>
      <c r="C33" s="28" t="s">
        <v>58</v>
      </c>
      <c r="D33" s="49"/>
      <c r="E33" s="31">
        <v>250</v>
      </c>
      <c r="F33" s="24"/>
      <c r="G33" s="33">
        <f t="shared" ref="G33:G44" si="10">E33*D33</f>
        <v>0</v>
      </c>
      <c r="H33" s="28"/>
      <c r="I33" s="28"/>
      <c r="J33" s="28"/>
      <c r="K33" s="34" t="e">
        <f t="shared" ref="K33:K44" si="11">G33/$G$30</f>
        <v>#DIV/0!</v>
      </c>
    </row>
    <row r="34" spans="1:11" ht="15" x14ac:dyDescent="0.25">
      <c r="A34" s="20">
        <f>PG!A34</f>
        <v>0</v>
      </c>
      <c r="B34" s="30">
        <f t="shared" si="9"/>
        <v>0</v>
      </c>
      <c r="C34" s="28" t="s">
        <v>86</v>
      </c>
      <c r="D34" s="49"/>
      <c r="E34" s="31">
        <v>175</v>
      </c>
      <c r="F34" s="24"/>
      <c r="G34" s="33">
        <f t="shared" si="10"/>
        <v>0</v>
      </c>
      <c r="H34" s="28"/>
      <c r="I34" s="28"/>
      <c r="J34" s="28"/>
      <c r="K34" s="34" t="e">
        <f t="shared" si="11"/>
        <v>#DIV/0!</v>
      </c>
    </row>
    <row r="35" spans="1:11" ht="15" x14ac:dyDescent="0.25">
      <c r="A35" s="20">
        <f>PG!A35</f>
        <v>0</v>
      </c>
      <c r="B35" s="30">
        <f>D35/$B$4</f>
        <v>0</v>
      </c>
      <c r="C35" s="28" t="s">
        <v>87</v>
      </c>
      <c r="D35" s="49"/>
      <c r="E35" s="31">
        <v>170</v>
      </c>
      <c r="F35" s="24"/>
      <c r="G35" s="33">
        <f t="shared" si="10"/>
        <v>0</v>
      </c>
      <c r="H35" s="28"/>
      <c r="I35" s="28"/>
      <c r="J35" s="28"/>
      <c r="K35" s="34" t="e">
        <f t="shared" si="11"/>
        <v>#DIV/0!</v>
      </c>
    </row>
    <row r="36" spans="1:11" ht="15" x14ac:dyDescent="0.25">
      <c r="A36" s="20">
        <f>PG!A36</f>
        <v>0</v>
      </c>
      <c r="B36" s="30">
        <f t="shared" si="9"/>
        <v>0</v>
      </c>
      <c r="C36" s="28" t="s">
        <v>88</v>
      </c>
      <c r="D36" s="49"/>
      <c r="E36" s="31">
        <v>150</v>
      </c>
      <c r="F36" s="24"/>
      <c r="G36" s="33">
        <f t="shared" si="10"/>
        <v>0</v>
      </c>
      <c r="H36" s="28"/>
      <c r="I36" s="28"/>
      <c r="J36" s="28"/>
      <c r="K36" s="34" t="e">
        <f t="shared" si="11"/>
        <v>#DIV/0!</v>
      </c>
    </row>
    <row r="37" spans="1:11" ht="15" x14ac:dyDescent="0.25">
      <c r="A37" s="20">
        <f>PG!A37</f>
        <v>0</v>
      </c>
      <c r="B37" s="30">
        <f t="shared" si="9"/>
        <v>0</v>
      </c>
      <c r="C37" s="28" t="s">
        <v>89</v>
      </c>
      <c r="D37" s="49"/>
      <c r="E37" s="31">
        <v>155</v>
      </c>
      <c r="F37" s="24"/>
      <c r="G37" s="33">
        <f t="shared" si="10"/>
        <v>0</v>
      </c>
      <c r="H37" s="28"/>
      <c r="I37" s="28"/>
      <c r="J37" s="28"/>
      <c r="K37" s="34" t="e">
        <f t="shared" si="11"/>
        <v>#DIV/0!</v>
      </c>
    </row>
    <row r="38" spans="1:11" ht="15" x14ac:dyDescent="0.25">
      <c r="A38" s="20">
        <f>PG!A38</f>
        <v>0</v>
      </c>
      <c r="B38" s="30">
        <f t="shared" si="9"/>
        <v>0</v>
      </c>
      <c r="C38" s="28" t="s">
        <v>90</v>
      </c>
      <c r="D38" s="49"/>
      <c r="E38" s="31">
        <v>140</v>
      </c>
      <c r="F38" s="24"/>
      <c r="G38" s="33">
        <f t="shared" si="10"/>
        <v>0</v>
      </c>
      <c r="H38" s="28"/>
      <c r="I38" s="28"/>
      <c r="J38" s="28"/>
      <c r="K38" s="34" t="e">
        <f t="shared" si="11"/>
        <v>#DIV/0!</v>
      </c>
    </row>
    <row r="39" spans="1:11" ht="15" x14ac:dyDescent="0.25">
      <c r="A39" s="20">
        <f>PG!A39</f>
        <v>0</v>
      </c>
      <c r="B39" s="30">
        <f t="shared" si="9"/>
        <v>0</v>
      </c>
      <c r="C39" s="28" t="s">
        <v>91</v>
      </c>
      <c r="D39" s="49"/>
      <c r="E39" s="31">
        <v>115</v>
      </c>
      <c r="F39" s="24"/>
      <c r="G39" s="33">
        <f t="shared" si="10"/>
        <v>0</v>
      </c>
      <c r="H39" s="28"/>
      <c r="I39" s="28"/>
      <c r="J39" s="28"/>
      <c r="K39" s="34" t="e">
        <f t="shared" si="11"/>
        <v>#DIV/0!</v>
      </c>
    </row>
    <row r="40" spans="1:11" ht="15" x14ac:dyDescent="0.25">
      <c r="A40" s="20">
        <f>PG!A40</f>
        <v>0</v>
      </c>
      <c r="B40" s="30">
        <f t="shared" si="9"/>
        <v>0</v>
      </c>
      <c r="C40" s="28" t="s">
        <v>92</v>
      </c>
      <c r="D40" s="49"/>
      <c r="E40" s="31">
        <v>65</v>
      </c>
      <c r="F40" s="24"/>
      <c r="G40" s="33">
        <f t="shared" si="10"/>
        <v>0</v>
      </c>
      <c r="H40" s="28"/>
      <c r="I40" s="28"/>
      <c r="J40" s="28"/>
      <c r="K40" s="34" t="e">
        <f t="shared" si="11"/>
        <v>#DIV/0!</v>
      </c>
    </row>
    <row r="41" spans="1:11" ht="15" x14ac:dyDescent="0.25">
      <c r="A41" s="20">
        <f>PG!A41</f>
        <v>0</v>
      </c>
      <c r="B41" s="30">
        <f t="shared" si="9"/>
        <v>0</v>
      </c>
      <c r="C41" s="28" t="s">
        <v>93</v>
      </c>
      <c r="D41" s="49"/>
      <c r="E41" s="31">
        <v>155</v>
      </c>
      <c r="F41" s="24"/>
      <c r="G41" s="33">
        <f t="shared" si="10"/>
        <v>0</v>
      </c>
      <c r="H41" s="28"/>
      <c r="I41" s="28"/>
      <c r="J41" s="28"/>
      <c r="K41" s="34" t="e">
        <f t="shared" si="11"/>
        <v>#DIV/0!</v>
      </c>
    </row>
    <row r="42" spans="1:11" ht="15" x14ac:dyDescent="0.25">
      <c r="A42" s="20">
        <f>PG!A42</f>
        <v>0</v>
      </c>
      <c r="B42" s="30">
        <f t="shared" ref="B42:B51" si="12">D42/$B$4</f>
        <v>0</v>
      </c>
      <c r="C42" s="28" t="s">
        <v>94</v>
      </c>
      <c r="D42" s="49"/>
      <c r="E42" s="31">
        <v>145</v>
      </c>
      <c r="F42" s="24"/>
      <c r="G42" s="33">
        <f t="shared" si="10"/>
        <v>0</v>
      </c>
      <c r="H42" s="28"/>
      <c r="I42" s="28"/>
      <c r="J42" s="28"/>
      <c r="K42" s="34" t="e">
        <f t="shared" si="11"/>
        <v>#DIV/0!</v>
      </c>
    </row>
    <row r="43" spans="1:11" ht="15" x14ac:dyDescent="0.25">
      <c r="A43" s="20">
        <f>PG!A43</f>
        <v>0</v>
      </c>
      <c r="B43" s="30">
        <f t="shared" si="9"/>
        <v>0</v>
      </c>
      <c r="C43" s="28" t="s">
        <v>95</v>
      </c>
      <c r="D43" s="49"/>
      <c r="E43" s="31">
        <v>125</v>
      </c>
      <c r="F43" s="24"/>
      <c r="G43" s="33">
        <f t="shared" si="10"/>
        <v>0</v>
      </c>
      <c r="H43" s="28"/>
      <c r="I43" s="28"/>
      <c r="J43" s="28"/>
      <c r="K43" s="34" t="e">
        <f t="shared" si="11"/>
        <v>#DIV/0!</v>
      </c>
    </row>
    <row r="44" spans="1:11" ht="15" x14ac:dyDescent="0.25">
      <c r="A44" s="20">
        <f>PG!A44</f>
        <v>0</v>
      </c>
      <c r="B44" s="30">
        <f t="shared" si="12"/>
        <v>0</v>
      </c>
      <c r="C44" s="28" t="s">
        <v>19</v>
      </c>
      <c r="D44" s="49"/>
      <c r="E44" s="31">
        <v>110</v>
      </c>
      <c r="F44" s="24"/>
      <c r="G44" s="33">
        <f t="shared" si="10"/>
        <v>0</v>
      </c>
      <c r="H44" s="28"/>
      <c r="I44" s="28"/>
      <c r="J44" s="28"/>
      <c r="K44" s="34" t="e">
        <f t="shared" si="11"/>
        <v>#DIV/0!</v>
      </c>
    </row>
    <row r="45" spans="1:11" ht="15" x14ac:dyDescent="0.25">
      <c r="A45" s="20">
        <f>PG!A45</f>
        <v>0</v>
      </c>
      <c r="B45" s="30">
        <f t="shared" si="12"/>
        <v>0</v>
      </c>
      <c r="C45" s="28" t="s">
        <v>96</v>
      </c>
      <c r="D45" s="49"/>
      <c r="E45" s="31">
        <v>100</v>
      </c>
      <c r="F45" s="24"/>
      <c r="G45" s="33">
        <f>E45*D45</f>
        <v>0</v>
      </c>
      <c r="H45" s="28"/>
      <c r="I45" s="28"/>
      <c r="J45" s="28"/>
      <c r="K45" s="34" t="e">
        <f t="shared" ref="K45:K51" si="13">G45/$G$30</f>
        <v>#DIV/0!</v>
      </c>
    </row>
    <row r="46" spans="1:11" ht="15" x14ac:dyDescent="0.25">
      <c r="A46" s="20">
        <f>PG!A46</f>
        <v>0</v>
      </c>
      <c r="B46" s="30">
        <f t="shared" si="12"/>
        <v>0</v>
      </c>
      <c r="C46" s="28" t="s">
        <v>97</v>
      </c>
      <c r="D46" s="49"/>
      <c r="E46" s="31">
        <v>50</v>
      </c>
      <c r="F46" s="24"/>
      <c r="G46" s="33">
        <f>E46*D46</f>
        <v>0</v>
      </c>
      <c r="H46" s="28"/>
      <c r="I46" s="28"/>
      <c r="J46" s="28"/>
      <c r="K46" s="34" t="e">
        <f t="shared" si="13"/>
        <v>#DIV/0!</v>
      </c>
    </row>
    <row r="47" spans="1:11" ht="15" x14ac:dyDescent="0.25">
      <c r="A47" s="20">
        <f>PG!A47</f>
        <v>0</v>
      </c>
      <c r="B47" s="30">
        <f t="shared" si="12"/>
        <v>0</v>
      </c>
      <c r="C47" s="28" t="s">
        <v>38</v>
      </c>
      <c r="D47" s="49"/>
      <c r="E47" s="31">
        <v>130</v>
      </c>
      <c r="F47" s="24"/>
      <c r="G47" s="33">
        <f t="shared" ref="G47" si="14">E47*D47</f>
        <v>0</v>
      </c>
      <c r="H47" s="28"/>
      <c r="I47" s="28"/>
      <c r="J47" s="28"/>
      <c r="K47" s="34" t="e">
        <f t="shared" si="13"/>
        <v>#DIV/0!</v>
      </c>
    </row>
    <row r="48" spans="1:11" ht="15" x14ac:dyDescent="0.25">
      <c r="A48" s="20">
        <f>PG!A48</f>
        <v>0</v>
      </c>
      <c r="B48" s="30">
        <f t="shared" ref="B48:B50" si="15">D48/$B$4</f>
        <v>0</v>
      </c>
      <c r="C48" s="28" t="s">
        <v>98</v>
      </c>
      <c r="D48" s="49"/>
      <c r="E48" s="31">
        <v>150</v>
      </c>
      <c r="F48" s="24"/>
      <c r="G48" s="33">
        <f t="shared" ref="G48:G50" si="16">E48*D48</f>
        <v>0</v>
      </c>
      <c r="H48" s="28"/>
      <c r="I48" s="28"/>
      <c r="J48" s="28"/>
      <c r="K48" s="34" t="e">
        <f t="shared" ref="K48:K50" si="17">G48/$G$30</f>
        <v>#DIV/0!</v>
      </c>
    </row>
    <row r="49" spans="1:11" ht="15" x14ac:dyDescent="0.25">
      <c r="A49" s="20">
        <f>PG!A49</f>
        <v>0</v>
      </c>
      <c r="B49" s="30">
        <f t="shared" si="15"/>
        <v>0</v>
      </c>
      <c r="C49" s="28" t="s">
        <v>99</v>
      </c>
      <c r="D49" s="49"/>
      <c r="E49" s="31">
        <v>155</v>
      </c>
      <c r="F49" s="24"/>
      <c r="G49" s="33">
        <f t="shared" si="16"/>
        <v>0</v>
      </c>
      <c r="H49" s="28"/>
      <c r="I49" s="28"/>
      <c r="J49" s="28"/>
      <c r="K49" s="34" t="e">
        <f t="shared" si="17"/>
        <v>#DIV/0!</v>
      </c>
    </row>
    <row r="50" spans="1:11" s="204" customFormat="1" ht="15" x14ac:dyDescent="0.25">
      <c r="A50" s="205">
        <f>PG!A50</f>
        <v>0</v>
      </c>
      <c r="B50" s="208">
        <f t="shared" si="15"/>
        <v>0</v>
      </c>
      <c r="C50" s="217" t="s">
        <v>103</v>
      </c>
      <c r="D50" s="213"/>
      <c r="E50" s="209">
        <f>PG!E50</f>
        <v>175</v>
      </c>
      <c r="F50" s="206"/>
      <c r="G50" s="211">
        <f t="shared" si="16"/>
        <v>0</v>
      </c>
      <c r="H50" s="207"/>
      <c r="I50" s="207"/>
      <c r="J50" s="207"/>
      <c r="K50" s="212" t="e">
        <f t="shared" si="17"/>
        <v>#DIV/0!</v>
      </c>
    </row>
    <row r="51" spans="1:11" ht="16.5" x14ac:dyDescent="0.35">
      <c r="A51" s="20">
        <f>PG!A51</f>
        <v>0</v>
      </c>
      <c r="B51" s="30">
        <f t="shared" si="12"/>
        <v>0</v>
      </c>
      <c r="C51" s="28" t="s">
        <v>100</v>
      </c>
      <c r="D51" s="49"/>
      <c r="E51" s="31">
        <v>80</v>
      </c>
      <c r="F51" s="24"/>
      <c r="G51" s="35">
        <f>E51*D51</f>
        <v>0</v>
      </c>
      <c r="H51" s="28"/>
      <c r="I51" s="28"/>
      <c r="J51" s="28"/>
      <c r="K51" s="36" t="e">
        <f t="shared" si="13"/>
        <v>#DIV/0!</v>
      </c>
    </row>
    <row r="52" spans="1:11" ht="15" x14ac:dyDescent="0.25">
      <c r="A52" s="20"/>
      <c r="B52" s="30"/>
      <c r="C52" s="28"/>
      <c r="D52" s="50"/>
      <c r="E52" s="31"/>
      <c r="F52" s="24"/>
      <c r="G52" s="25">
        <f>SUM(G31:G51)</f>
        <v>0</v>
      </c>
      <c r="H52" s="28"/>
      <c r="I52" s="28"/>
      <c r="J52" s="28"/>
      <c r="K52" s="29" t="e">
        <f>SUM(K31:K51)</f>
        <v>#DIV/0!</v>
      </c>
    </row>
    <row r="53" spans="1:11" ht="15" x14ac:dyDescent="0.25">
      <c r="A53" s="20"/>
      <c r="B53" s="37"/>
      <c r="C53" s="28"/>
      <c r="D53" s="50"/>
      <c r="E53" s="31"/>
      <c r="F53" s="24"/>
      <c r="G53" s="25"/>
      <c r="H53" s="28"/>
      <c r="I53" s="28"/>
      <c r="J53" s="28"/>
      <c r="K53" s="29"/>
    </row>
    <row r="54" spans="1:11" ht="15" x14ac:dyDescent="0.25">
      <c r="A54" s="20"/>
      <c r="B54" s="37"/>
      <c r="C54" s="22" t="str">
        <f>'Budget Updated'!A24</f>
        <v>Dept Name 3</v>
      </c>
      <c r="D54" s="50"/>
      <c r="E54" s="31"/>
      <c r="F54" s="64" t="e">
        <f>+G76/($G$28+$G$52+$G$76+$G$81+$G$88)</f>
        <v>#DIV/0!</v>
      </c>
      <c r="G54" s="25" t="e">
        <f>'Budget Updated'!$H$15*F54</f>
        <v>#DIV/0!</v>
      </c>
      <c r="H54" s="26" t="e">
        <f>G54*(100%-'Budget Updated'!$B$8)</f>
        <v>#DIV/0!</v>
      </c>
      <c r="I54" s="27"/>
      <c r="J54" s="28"/>
      <c r="K54" s="34"/>
    </row>
    <row r="55" spans="1:11" ht="15" x14ac:dyDescent="0.25">
      <c r="A55" s="20">
        <f>PG!A55</f>
        <v>0</v>
      </c>
      <c r="B55" s="30">
        <f t="shared" ref="B55:B75" si="18">D55/$B$4</f>
        <v>0</v>
      </c>
      <c r="C55" s="28" t="s">
        <v>13</v>
      </c>
      <c r="D55" s="49"/>
      <c r="E55" s="31">
        <v>315</v>
      </c>
      <c r="F55" s="24"/>
      <c r="G55" s="33">
        <f t="shared" ref="G55:G60" si="19">+D55*E55</f>
        <v>0</v>
      </c>
      <c r="H55" s="28"/>
      <c r="I55" s="28"/>
      <c r="J55" s="28"/>
      <c r="K55" s="34" t="e">
        <f>G55/$G$54</f>
        <v>#DIV/0!</v>
      </c>
    </row>
    <row r="56" spans="1:11" ht="15" x14ac:dyDescent="0.25">
      <c r="A56" s="20">
        <f>PG!A56</f>
        <v>0</v>
      </c>
      <c r="B56" s="30">
        <f t="shared" si="18"/>
        <v>0</v>
      </c>
      <c r="C56" s="28" t="s">
        <v>14</v>
      </c>
      <c r="D56" s="49"/>
      <c r="E56" s="31">
        <v>310</v>
      </c>
      <c r="F56" s="24"/>
      <c r="G56" s="33">
        <f t="shared" si="19"/>
        <v>0</v>
      </c>
      <c r="H56" s="28"/>
      <c r="I56" s="28"/>
      <c r="J56" s="28"/>
      <c r="K56" s="34" t="e">
        <f t="shared" ref="K56:K60" si="20">G56/$G$54</f>
        <v>#DIV/0!</v>
      </c>
    </row>
    <row r="57" spans="1:11" ht="15" x14ac:dyDescent="0.25">
      <c r="A57" s="20">
        <f>PG!A57</f>
        <v>0</v>
      </c>
      <c r="B57" s="30">
        <f t="shared" si="18"/>
        <v>0</v>
      </c>
      <c r="C57" s="28" t="s">
        <v>58</v>
      </c>
      <c r="D57" s="49"/>
      <c r="E57" s="31">
        <v>250</v>
      </c>
      <c r="F57" s="24"/>
      <c r="G57" s="33">
        <f t="shared" si="19"/>
        <v>0</v>
      </c>
      <c r="H57" s="28"/>
      <c r="I57" s="28"/>
      <c r="J57" s="28"/>
      <c r="K57" s="34" t="e">
        <f t="shared" si="20"/>
        <v>#DIV/0!</v>
      </c>
    </row>
    <row r="58" spans="1:11" ht="15" x14ac:dyDescent="0.25">
      <c r="A58" s="20">
        <f>PG!A58</f>
        <v>0</v>
      </c>
      <c r="B58" s="30">
        <f t="shared" si="18"/>
        <v>0</v>
      </c>
      <c r="C58" s="28" t="s">
        <v>86</v>
      </c>
      <c r="D58" s="49"/>
      <c r="E58" s="31">
        <v>175</v>
      </c>
      <c r="F58" s="24"/>
      <c r="G58" s="33">
        <f t="shared" si="19"/>
        <v>0</v>
      </c>
      <c r="H58" s="28"/>
      <c r="I58" s="28"/>
      <c r="J58" s="28"/>
      <c r="K58" s="34" t="e">
        <f t="shared" si="20"/>
        <v>#DIV/0!</v>
      </c>
    </row>
    <row r="59" spans="1:11" ht="15" x14ac:dyDescent="0.25">
      <c r="A59" s="20">
        <f>PG!A59</f>
        <v>0</v>
      </c>
      <c r="B59" s="30">
        <f t="shared" si="18"/>
        <v>0</v>
      </c>
      <c r="C59" s="28" t="s">
        <v>87</v>
      </c>
      <c r="D59" s="49"/>
      <c r="E59" s="31">
        <v>170</v>
      </c>
      <c r="F59" s="24"/>
      <c r="G59" s="33">
        <f t="shared" si="19"/>
        <v>0</v>
      </c>
      <c r="H59" s="28"/>
      <c r="I59" s="28"/>
      <c r="J59" s="28"/>
      <c r="K59" s="34" t="e">
        <f t="shared" si="20"/>
        <v>#DIV/0!</v>
      </c>
    </row>
    <row r="60" spans="1:11" ht="15" x14ac:dyDescent="0.25">
      <c r="A60" s="20">
        <f>PG!A60</f>
        <v>0</v>
      </c>
      <c r="B60" s="30">
        <f t="shared" si="18"/>
        <v>0</v>
      </c>
      <c r="C60" s="28" t="s">
        <v>88</v>
      </c>
      <c r="D60" s="49"/>
      <c r="E60" s="31">
        <v>150</v>
      </c>
      <c r="F60" s="24"/>
      <c r="G60" s="33">
        <f t="shared" si="19"/>
        <v>0</v>
      </c>
      <c r="H60" s="28"/>
      <c r="I60" s="28"/>
      <c r="J60" s="28"/>
      <c r="K60" s="34" t="e">
        <f t="shared" si="20"/>
        <v>#DIV/0!</v>
      </c>
    </row>
    <row r="61" spans="1:11" ht="15" x14ac:dyDescent="0.25">
      <c r="A61" s="20">
        <f>PG!A61</f>
        <v>0</v>
      </c>
      <c r="B61" s="30">
        <f t="shared" si="18"/>
        <v>0</v>
      </c>
      <c r="C61" s="28" t="s">
        <v>89</v>
      </c>
      <c r="D61" s="49"/>
      <c r="E61" s="31">
        <v>155</v>
      </c>
      <c r="F61" s="24"/>
      <c r="G61" s="33">
        <f t="shared" ref="G61:G67" si="21">+D61*E61</f>
        <v>0</v>
      </c>
      <c r="H61" s="28"/>
      <c r="I61" s="28"/>
      <c r="J61" s="28"/>
      <c r="K61" s="34" t="e">
        <f t="shared" ref="K61:K67" si="22">G61/$G$54</f>
        <v>#DIV/0!</v>
      </c>
    </row>
    <row r="62" spans="1:11" ht="15" x14ac:dyDescent="0.25">
      <c r="A62" s="20">
        <f>PG!A62</f>
        <v>0</v>
      </c>
      <c r="B62" s="30">
        <f t="shared" si="18"/>
        <v>0</v>
      </c>
      <c r="C62" s="28" t="s">
        <v>90</v>
      </c>
      <c r="D62" s="49"/>
      <c r="E62" s="31">
        <v>140</v>
      </c>
      <c r="F62" s="24"/>
      <c r="G62" s="33">
        <f t="shared" si="21"/>
        <v>0</v>
      </c>
      <c r="H62" s="28"/>
      <c r="I62" s="28"/>
      <c r="J62" s="28"/>
      <c r="K62" s="34" t="e">
        <f t="shared" si="22"/>
        <v>#DIV/0!</v>
      </c>
    </row>
    <row r="63" spans="1:11" ht="15" x14ac:dyDescent="0.25">
      <c r="A63" s="20">
        <f>PG!A63</f>
        <v>0</v>
      </c>
      <c r="B63" s="30">
        <f t="shared" si="18"/>
        <v>0</v>
      </c>
      <c r="C63" s="28" t="s">
        <v>91</v>
      </c>
      <c r="D63" s="49"/>
      <c r="E63" s="31">
        <v>115</v>
      </c>
      <c r="F63" s="24"/>
      <c r="G63" s="33">
        <f t="shared" si="21"/>
        <v>0</v>
      </c>
      <c r="H63" s="28"/>
      <c r="I63" s="28"/>
      <c r="J63" s="28"/>
      <c r="K63" s="34" t="e">
        <f t="shared" si="22"/>
        <v>#DIV/0!</v>
      </c>
    </row>
    <row r="64" spans="1:11" ht="15" x14ac:dyDescent="0.25">
      <c r="A64" s="20">
        <f>PG!A64</f>
        <v>0</v>
      </c>
      <c r="B64" s="30">
        <f t="shared" si="18"/>
        <v>0</v>
      </c>
      <c r="C64" s="28" t="s">
        <v>92</v>
      </c>
      <c r="D64" s="49"/>
      <c r="E64" s="31">
        <v>65</v>
      </c>
      <c r="F64" s="24"/>
      <c r="G64" s="33">
        <f t="shared" si="21"/>
        <v>0</v>
      </c>
      <c r="H64" s="28"/>
      <c r="I64" s="28"/>
      <c r="J64" s="28"/>
      <c r="K64" s="34" t="e">
        <f t="shared" si="22"/>
        <v>#DIV/0!</v>
      </c>
    </row>
    <row r="65" spans="1:11" ht="15" x14ac:dyDescent="0.25">
      <c r="A65" s="20">
        <f>PG!A65</f>
        <v>0</v>
      </c>
      <c r="B65" s="30">
        <f t="shared" si="18"/>
        <v>0</v>
      </c>
      <c r="C65" s="28" t="s">
        <v>93</v>
      </c>
      <c r="D65" s="49"/>
      <c r="E65" s="31">
        <v>155</v>
      </c>
      <c r="F65" s="24"/>
      <c r="G65" s="33">
        <f t="shared" si="21"/>
        <v>0</v>
      </c>
      <c r="H65" s="28"/>
      <c r="I65" s="28"/>
      <c r="J65" s="28"/>
      <c r="K65" s="34" t="e">
        <f t="shared" si="22"/>
        <v>#DIV/0!</v>
      </c>
    </row>
    <row r="66" spans="1:11" ht="15" x14ac:dyDescent="0.25">
      <c r="A66" s="20">
        <f>PG!A66</f>
        <v>0</v>
      </c>
      <c r="B66" s="30">
        <f t="shared" si="18"/>
        <v>0</v>
      </c>
      <c r="C66" s="28" t="s">
        <v>94</v>
      </c>
      <c r="D66" s="49"/>
      <c r="E66" s="31">
        <v>145</v>
      </c>
      <c r="F66" s="24"/>
      <c r="G66" s="33">
        <f t="shared" si="21"/>
        <v>0</v>
      </c>
      <c r="H66" s="28"/>
      <c r="I66" s="28"/>
      <c r="J66" s="28"/>
      <c r="K66" s="34" t="e">
        <f t="shared" si="22"/>
        <v>#DIV/0!</v>
      </c>
    </row>
    <row r="67" spans="1:11" ht="15" x14ac:dyDescent="0.25">
      <c r="A67" s="20">
        <f>PG!A67</f>
        <v>0</v>
      </c>
      <c r="B67" s="30">
        <f t="shared" si="18"/>
        <v>0</v>
      </c>
      <c r="C67" s="28" t="s">
        <v>95</v>
      </c>
      <c r="D67" s="49"/>
      <c r="E67" s="31">
        <v>125</v>
      </c>
      <c r="F67" s="24"/>
      <c r="G67" s="33">
        <f t="shared" si="21"/>
        <v>0</v>
      </c>
      <c r="H67" s="28"/>
      <c r="I67" s="28"/>
      <c r="J67" s="28"/>
      <c r="K67" s="34" t="e">
        <f t="shared" si="22"/>
        <v>#DIV/0!</v>
      </c>
    </row>
    <row r="68" spans="1:11" ht="15" x14ac:dyDescent="0.25">
      <c r="A68" s="20">
        <f>PG!A68</f>
        <v>0</v>
      </c>
      <c r="B68" s="30">
        <f t="shared" si="18"/>
        <v>0</v>
      </c>
      <c r="C68" s="28" t="s">
        <v>19</v>
      </c>
      <c r="D68" s="49"/>
      <c r="E68" s="31">
        <v>110</v>
      </c>
      <c r="F68" s="24"/>
      <c r="G68" s="33">
        <f t="shared" ref="G68:G71" si="23">+D68*E68</f>
        <v>0</v>
      </c>
      <c r="H68" s="28"/>
      <c r="I68" s="28"/>
      <c r="J68" s="28"/>
      <c r="K68" s="34" t="e">
        <f t="shared" ref="K68:K71" si="24">G68/$G$54</f>
        <v>#DIV/0!</v>
      </c>
    </row>
    <row r="69" spans="1:11" ht="15" x14ac:dyDescent="0.25">
      <c r="A69" s="20">
        <f>PG!A69</f>
        <v>0</v>
      </c>
      <c r="B69" s="30">
        <f t="shared" si="18"/>
        <v>0</v>
      </c>
      <c r="C69" s="28" t="s">
        <v>96</v>
      </c>
      <c r="D69" s="49"/>
      <c r="E69" s="31">
        <v>100</v>
      </c>
      <c r="F69" s="24"/>
      <c r="G69" s="33">
        <f t="shared" si="23"/>
        <v>0</v>
      </c>
      <c r="H69" s="28"/>
      <c r="I69" s="28"/>
      <c r="J69" s="28"/>
      <c r="K69" s="34" t="e">
        <f t="shared" si="24"/>
        <v>#DIV/0!</v>
      </c>
    </row>
    <row r="70" spans="1:11" ht="15" x14ac:dyDescent="0.25">
      <c r="A70" s="20">
        <f>PG!A70</f>
        <v>0</v>
      </c>
      <c r="B70" s="30">
        <f t="shared" si="18"/>
        <v>0</v>
      </c>
      <c r="C70" s="28" t="s">
        <v>97</v>
      </c>
      <c r="D70" s="49"/>
      <c r="E70" s="31">
        <v>50</v>
      </c>
      <c r="F70" s="24"/>
      <c r="G70" s="33">
        <f t="shared" si="23"/>
        <v>0</v>
      </c>
      <c r="H70" s="28"/>
      <c r="I70" s="28"/>
      <c r="J70" s="28"/>
      <c r="K70" s="34" t="e">
        <f t="shared" si="24"/>
        <v>#DIV/0!</v>
      </c>
    </row>
    <row r="71" spans="1:11" ht="15" x14ac:dyDescent="0.25">
      <c r="A71" s="20">
        <f>PG!A71</f>
        <v>0</v>
      </c>
      <c r="B71" s="30">
        <f t="shared" si="18"/>
        <v>0</v>
      </c>
      <c r="C71" s="28" t="s">
        <v>38</v>
      </c>
      <c r="D71" s="49"/>
      <c r="E71" s="31">
        <v>130</v>
      </c>
      <c r="F71" s="24"/>
      <c r="G71" s="33">
        <f t="shared" si="23"/>
        <v>0</v>
      </c>
      <c r="H71" s="28"/>
      <c r="I71" s="28"/>
      <c r="J71" s="28"/>
      <c r="K71" s="34" t="e">
        <f t="shared" si="24"/>
        <v>#DIV/0!</v>
      </c>
    </row>
    <row r="72" spans="1:11" ht="15" x14ac:dyDescent="0.25">
      <c r="A72" s="20">
        <f>PG!A72</f>
        <v>0</v>
      </c>
      <c r="B72" s="30">
        <f t="shared" ref="B72:B74" si="25">D72/$B$4</f>
        <v>0</v>
      </c>
      <c r="C72" s="28" t="s">
        <v>98</v>
      </c>
      <c r="D72" s="49"/>
      <c r="E72" s="31">
        <v>150</v>
      </c>
      <c r="F72" s="24"/>
      <c r="G72" s="33">
        <f t="shared" ref="G72:G74" si="26">+D72*E72</f>
        <v>0</v>
      </c>
      <c r="H72" s="28"/>
      <c r="I72" s="28"/>
      <c r="J72" s="28"/>
      <c r="K72" s="34" t="e">
        <f t="shared" ref="K72:K74" si="27">G72/$G$54</f>
        <v>#DIV/0!</v>
      </c>
    </row>
    <row r="73" spans="1:11" ht="15" x14ac:dyDescent="0.25">
      <c r="A73" s="20">
        <f>PG!A73</f>
        <v>0</v>
      </c>
      <c r="B73" s="30">
        <f t="shared" si="25"/>
        <v>0</v>
      </c>
      <c r="C73" s="28" t="s">
        <v>99</v>
      </c>
      <c r="D73" s="49"/>
      <c r="E73" s="31">
        <v>155</v>
      </c>
      <c r="F73" s="24"/>
      <c r="G73" s="33">
        <f t="shared" si="26"/>
        <v>0</v>
      </c>
      <c r="H73" s="28"/>
      <c r="I73" s="28"/>
      <c r="J73" s="28"/>
      <c r="K73" s="34" t="e">
        <f t="shared" si="27"/>
        <v>#DIV/0!</v>
      </c>
    </row>
    <row r="74" spans="1:11" s="204" customFormat="1" ht="15" x14ac:dyDescent="0.25">
      <c r="A74" s="205">
        <f>PG!A74</f>
        <v>0</v>
      </c>
      <c r="B74" s="208">
        <f t="shared" si="25"/>
        <v>0</v>
      </c>
      <c r="C74" s="217" t="s">
        <v>103</v>
      </c>
      <c r="D74" s="213"/>
      <c r="E74" s="209">
        <f>PG!E74</f>
        <v>175</v>
      </c>
      <c r="F74" s="206"/>
      <c r="G74" s="211">
        <f t="shared" si="26"/>
        <v>0</v>
      </c>
      <c r="H74" s="207"/>
      <c r="I74" s="207"/>
      <c r="J74" s="207"/>
      <c r="K74" s="212" t="e">
        <f t="shared" si="27"/>
        <v>#DIV/0!</v>
      </c>
    </row>
    <row r="75" spans="1:11" ht="16.5" x14ac:dyDescent="0.35">
      <c r="A75" s="20">
        <f>PG!A75</f>
        <v>0</v>
      </c>
      <c r="B75" s="30">
        <f t="shared" si="18"/>
        <v>0</v>
      </c>
      <c r="C75" s="28" t="s">
        <v>100</v>
      </c>
      <c r="D75" s="49"/>
      <c r="E75" s="31">
        <v>80</v>
      </c>
      <c r="F75" s="24"/>
      <c r="G75" s="35">
        <f>+D75*E75</f>
        <v>0</v>
      </c>
      <c r="H75" s="28"/>
      <c r="I75" s="28"/>
      <c r="J75" s="28"/>
      <c r="K75" s="36" t="e">
        <f>G75/$G$54</f>
        <v>#DIV/0!</v>
      </c>
    </row>
    <row r="76" spans="1:11" ht="15" x14ac:dyDescent="0.25">
      <c r="A76" s="20"/>
      <c r="B76" s="30"/>
      <c r="C76" s="28"/>
      <c r="D76" s="50"/>
      <c r="E76" s="31"/>
      <c r="F76" s="24"/>
      <c r="G76" s="25">
        <f>SUM(G55:G75)</f>
        <v>0</v>
      </c>
      <c r="H76" s="28"/>
      <c r="I76" s="28"/>
      <c r="J76" s="28"/>
      <c r="K76" s="29" t="e">
        <f>SUM(K54:K75)</f>
        <v>#DIV/0!</v>
      </c>
    </row>
    <row r="77" spans="1:11" ht="15" x14ac:dyDescent="0.25">
      <c r="A77" s="20"/>
      <c r="B77" s="30"/>
      <c r="C77" s="28"/>
      <c r="D77" s="50"/>
      <c r="E77" s="31"/>
      <c r="F77" s="24"/>
      <c r="G77" s="25"/>
      <c r="H77" s="28"/>
      <c r="I77" s="28"/>
      <c r="J77" s="28"/>
      <c r="K77" s="29"/>
    </row>
    <row r="78" spans="1:11" ht="15" x14ac:dyDescent="0.25">
      <c r="A78" s="20"/>
      <c r="B78" s="30"/>
      <c r="C78" s="22" t="str">
        <f>'Budget Updated'!A25</f>
        <v>Mechanical Engineering</v>
      </c>
      <c r="D78" s="50"/>
      <c r="E78" s="31"/>
      <c r="F78" s="64" t="e">
        <f>+G81/($G$28+$G$52+$G$76+$G$81+$G$88)</f>
        <v>#DIV/0!</v>
      </c>
      <c r="G78" s="25" t="e">
        <f>'Budget Updated'!$H$15*F78</f>
        <v>#DIV/0!</v>
      </c>
      <c r="H78" s="26" t="e">
        <f>G78*(100%-'Budget Updated'!$B$8)</f>
        <v>#DIV/0!</v>
      </c>
      <c r="I78" s="28"/>
      <c r="J78" s="28"/>
      <c r="K78" s="29"/>
    </row>
    <row r="79" spans="1:11" ht="15" x14ac:dyDescent="0.25">
      <c r="A79" s="20">
        <f>PG!A79</f>
        <v>0</v>
      </c>
      <c r="B79" s="30">
        <f t="shared" ref="B79:B80" si="28">D79/$B$4</f>
        <v>0</v>
      </c>
      <c r="C79" s="28" t="s">
        <v>64</v>
      </c>
      <c r="D79" s="49"/>
      <c r="E79" s="31">
        <v>230</v>
      </c>
      <c r="F79" s="24"/>
      <c r="G79" s="33">
        <f t="shared" ref="G79:G80" si="29">+D79*E79</f>
        <v>0</v>
      </c>
      <c r="H79" s="28"/>
      <c r="I79" s="28"/>
      <c r="J79" s="28"/>
      <c r="K79" s="34" t="e">
        <f>G79/$G$78</f>
        <v>#DIV/0!</v>
      </c>
    </row>
    <row r="80" spans="1:11" ht="15" x14ac:dyDescent="0.25">
      <c r="A80" s="20">
        <f>PG!A80</f>
        <v>0</v>
      </c>
      <c r="B80" s="30">
        <f t="shared" si="28"/>
        <v>0</v>
      </c>
      <c r="C80" s="28" t="s">
        <v>101</v>
      </c>
      <c r="D80" s="49"/>
      <c r="E80" s="31">
        <v>195</v>
      </c>
      <c r="F80" s="24"/>
      <c r="G80" s="33">
        <f t="shared" si="29"/>
        <v>0</v>
      </c>
      <c r="H80" s="28"/>
      <c r="I80" s="28"/>
      <c r="J80" s="28"/>
      <c r="K80" s="36" t="e">
        <f>G80/$G$78</f>
        <v>#DIV/0!</v>
      </c>
    </row>
    <row r="81" spans="1:11" ht="15" x14ac:dyDescent="0.25">
      <c r="A81" s="20"/>
      <c r="B81" s="30"/>
      <c r="C81" s="28"/>
      <c r="D81" s="50"/>
      <c r="E81" s="31"/>
      <c r="F81" s="24"/>
      <c r="G81" s="25">
        <f>SUM(G79:G80)</f>
        <v>0</v>
      </c>
      <c r="H81" s="28"/>
      <c r="I81" s="28"/>
      <c r="J81" s="28"/>
      <c r="K81" s="29" t="e">
        <f>SUM(K79:K80)</f>
        <v>#DIV/0!</v>
      </c>
    </row>
    <row r="82" spans="1:11" ht="15" x14ac:dyDescent="0.25">
      <c r="A82" s="20"/>
      <c r="B82" s="30"/>
      <c r="C82" s="28"/>
      <c r="D82" s="50"/>
      <c r="E82" s="31"/>
      <c r="F82" s="24"/>
      <c r="G82" s="25"/>
      <c r="H82" s="28"/>
      <c r="I82" s="28"/>
      <c r="J82" s="28"/>
      <c r="K82" s="29"/>
    </row>
    <row r="83" spans="1:11" ht="15" x14ac:dyDescent="0.25">
      <c r="A83" s="20"/>
      <c r="B83" s="30"/>
      <c r="C83" s="22" t="str">
        <f>'Budget Updated'!A26</f>
        <v>Misc</v>
      </c>
      <c r="D83" s="50"/>
      <c r="E83" s="31"/>
      <c r="F83" s="64" t="e">
        <f>+G88/($G$28+$G$52+$G$76+$G$81+$G$88)</f>
        <v>#DIV/0!</v>
      </c>
      <c r="G83" s="25" t="e">
        <f>'Budget Updated'!$H$15*F83</f>
        <v>#DIV/0!</v>
      </c>
      <c r="H83" s="26" t="e">
        <f>G83*(100%-'Budget Updated'!$B$8)</f>
        <v>#DIV/0!</v>
      </c>
      <c r="I83" s="27"/>
      <c r="J83" s="28"/>
      <c r="K83" s="29"/>
    </row>
    <row r="84" spans="1:11" ht="15" x14ac:dyDescent="0.25">
      <c r="A84" s="20">
        <f>PG!A84</f>
        <v>0</v>
      </c>
      <c r="B84" s="30">
        <f>D84/$B$4</f>
        <v>0</v>
      </c>
      <c r="C84" s="28"/>
      <c r="D84" s="49"/>
      <c r="E84" s="31">
        <f>PG!E84</f>
        <v>0</v>
      </c>
      <c r="F84" s="24"/>
      <c r="G84" s="33">
        <f>+D84*E84</f>
        <v>0</v>
      </c>
      <c r="H84" s="28"/>
      <c r="I84" s="28"/>
      <c r="J84" s="28"/>
      <c r="K84" s="34" t="e">
        <f>G84/$G$83</f>
        <v>#DIV/0!</v>
      </c>
    </row>
    <row r="85" spans="1:11" ht="15" x14ac:dyDescent="0.25">
      <c r="A85" s="20">
        <f>PG!A85</f>
        <v>0</v>
      </c>
      <c r="B85" s="30">
        <f>D85/$B$4</f>
        <v>0</v>
      </c>
      <c r="C85" s="28"/>
      <c r="D85" s="49"/>
      <c r="E85" s="31">
        <f>PG!E85</f>
        <v>0</v>
      </c>
      <c r="F85" s="24"/>
      <c r="G85" s="33">
        <f>+D85*E85</f>
        <v>0</v>
      </c>
      <c r="H85" s="28"/>
      <c r="I85" s="28"/>
      <c r="J85" s="28"/>
      <c r="K85" s="34" t="e">
        <f>G85/$G$83</f>
        <v>#DIV/0!</v>
      </c>
    </row>
    <row r="86" spans="1:11" ht="15" x14ac:dyDescent="0.25">
      <c r="A86" s="20">
        <f>PG!A86</f>
        <v>0</v>
      </c>
      <c r="B86" s="30">
        <f>D86/$B$4</f>
        <v>0</v>
      </c>
      <c r="C86" s="28"/>
      <c r="D86" s="49"/>
      <c r="E86" s="31">
        <f>PG!E86</f>
        <v>0</v>
      </c>
      <c r="F86" s="24"/>
      <c r="G86" s="33">
        <f>+D86*E86</f>
        <v>0</v>
      </c>
      <c r="H86" s="28"/>
      <c r="I86" s="28"/>
      <c r="J86" s="28"/>
      <c r="K86" s="34" t="e">
        <f>G86/$G$83</f>
        <v>#DIV/0!</v>
      </c>
    </row>
    <row r="87" spans="1:11" ht="16.5" x14ac:dyDescent="0.35">
      <c r="A87" s="20">
        <f>PG!A87</f>
        <v>0</v>
      </c>
      <c r="B87" s="30">
        <f>D87/$B$4</f>
        <v>0</v>
      </c>
      <c r="C87" s="28"/>
      <c r="D87" s="49"/>
      <c r="E87" s="31">
        <f>PG!E87</f>
        <v>0</v>
      </c>
      <c r="F87" s="32"/>
      <c r="G87" s="35">
        <f>E87*D87</f>
        <v>0</v>
      </c>
      <c r="H87" s="28"/>
      <c r="I87" s="28"/>
      <c r="J87" s="28"/>
      <c r="K87" s="36" t="e">
        <f>G87/$G$83</f>
        <v>#DIV/0!</v>
      </c>
    </row>
    <row r="88" spans="1:11" ht="15" x14ac:dyDescent="0.25">
      <c r="A88" s="20"/>
      <c r="B88" s="38"/>
      <c r="C88" s="28"/>
      <c r="D88" s="50"/>
      <c r="E88" s="31"/>
      <c r="F88" s="24"/>
      <c r="G88" s="25">
        <f>SUM(G84:G87)</f>
        <v>0</v>
      </c>
      <c r="H88" s="28"/>
      <c r="I88" s="28"/>
      <c r="J88" s="28"/>
      <c r="K88" s="29" t="e">
        <f>SUM(K84:K87)</f>
        <v>#DIV/0!</v>
      </c>
    </row>
    <row r="89" spans="1:11" ht="15.75" thickBot="1" x14ac:dyDescent="0.3">
      <c r="A89" s="20"/>
      <c r="B89" s="38"/>
      <c r="C89" s="28"/>
      <c r="D89" s="50"/>
      <c r="E89" s="31"/>
      <c r="F89" s="24"/>
      <c r="G89" s="25"/>
      <c r="H89" s="28"/>
      <c r="I89" s="28"/>
      <c r="J89" s="28"/>
      <c r="K89" s="29"/>
    </row>
    <row r="90" spans="1:11" ht="15.75" thickBot="1" x14ac:dyDescent="0.3">
      <c r="A90" s="39"/>
      <c r="B90" s="40"/>
      <c r="C90" s="40"/>
      <c r="D90" s="43">
        <f>SUM(D7:D88)</f>
        <v>0</v>
      </c>
      <c r="E90" s="41"/>
      <c r="F90" s="42" t="e">
        <f>F83+F78+F54+F6+F30</f>
        <v>#DIV/0!</v>
      </c>
      <c r="G90" s="60" t="e">
        <f>-(-G6-G54-G78-G83-G30)</f>
        <v>#DIV/0!</v>
      </c>
      <c r="H90" s="61"/>
      <c r="I90" s="40"/>
      <c r="J90" s="40"/>
      <c r="K90" s="44" t="e">
        <f>SUM(G28,G52,G76,G81,G88)/SUM(G6,G30,G54,G78,G83)</f>
        <v>#DIV/0!</v>
      </c>
    </row>
    <row r="91" spans="1:11" ht="15.75" thickBot="1" x14ac:dyDescent="0.3">
      <c r="G91" s="47" t="e">
        <f>+G90-'Budget Updated'!H15</f>
        <v>#DIV/0!</v>
      </c>
    </row>
    <row r="92" spans="1:11" ht="15.75" thickBot="1" x14ac:dyDescent="0.3">
      <c r="A92" s="39"/>
      <c r="B92" s="40"/>
      <c r="C92" s="40"/>
      <c r="D92" s="46"/>
      <c r="E92" s="41"/>
      <c r="F92" s="62" t="s">
        <v>53</v>
      </c>
      <c r="G92" s="60">
        <f>SUM(G88+G81+G76+G52+G28)</f>
        <v>0</v>
      </c>
      <c r="H92" s="59" t="e">
        <f>SUM(H83+H78+H54+H30+H6)</f>
        <v>#DIV/0!</v>
      </c>
      <c r="I92" s="40"/>
      <c r="J92" s="40"/>
      <c r="K92" s="44"/>
    </row>
    <row r="93" spans="1:11" x14ac:dyDescent="0.2">
      <c r="D93" s="53"/>
    </row>
    <row r="94" spans="1:11" x14ac:dyDescent="0.2">
      <c r="D94" s="53"/>
    </row>
  </sheetData>
  <mergeCells count="1">
    <mergeCell ref="A3:K3"/>
  </mergeCells>
  <pageMargins left="0.7" right="0.7" top="0.75" bottom="0.75" header="0.3" footer="0.3"/>
  <pageSetup scale="5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1E2F7-514D-484F-98F2-D964F00FBD69}">
  <sheetPr>
    <pageSetUpPr fitToPage="1"/>
  </sheetPr>
  <dimension ref="A1:K91"/>
  <sheetViews>
    <sheetView workbookViewId="0">
      <pane ySplit="4" topLeftCell="A22" activePane="bottomLeft" state="frozen"/>
      <selection activeCell="I56" sqref="I56"/>
      <selection pane="bottomLeft" activeCell="A76" sqref="A76"/>
    </sheetView>
  </sheetViews>
  <sheetFormatPr defaultRowHeight="14.25" x14ac:dyDescent="0.2"/>
  <cols>
    <col min="1" max="1" width="9.140625" style="1"/>
    <col min="2" max="2" width="9.28515625" style="1" bestFit="1" customWidth="1"/>
    <col min="3" max="3" width="40.42578125" style="1" bestFit="1" customWidth="1"/>
    <col min="4" max="5" width="10.7109375" style="1" customWidth="1"/>
    <col min="6" max="6" width="15.42578125" style="6" bestFit="1" customWidth="1"/>
    <col min="7" max="8" width="14.7109375" style="1" customWidth="1"/>
    <col min="9" max="9" width="19" style="1" customWidth="1"/>
    <col min="10" max="10" width="17.5703125" style="1" customWidth="1"/>
    <col min="11" max="11" width="22.140625" style="1" customWidth="1"/>
    <col min="12" max="16384" width="9.140625" style="1"/>
  </cols>
  <sheetData>
    <row r="1" spans="1:11" ht="15" x14ac:dyDescent="0.25">
      <c r="A1" s="4" t="str">
        <f>+'Budget Updated'!A2</f>
        <v>Project - PROJECT NUMBER  PROJECT NAME</v>
      </c>
    </row>
    <row r="3" spans="1:11" ht="15.75" thickBot="1" x14ac:dyDescent="0.3">
      <c r="A3" s="200" t="str">
        <f>+'Budget Updated'!A16</f>
        <v>Bidding &amp; Negotiations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ht="30" thickBot="1" x14ac:dyDescent="0.3">
      <c r="A4" s="7"/>
      <c r="B4" s="63">
        <f>(+J5-I5)/7</f>
        <v>3.8571428571428572</v>
      </c>
      <c r="C4" s="8" t="s">
        <v>10</v>
      </c>
      <c r="D4" s="2"/>
      <c r="E4" s="3"/>
      <c r="F4" s="9" t="s">
        <v>15</v>
      </c>
      <c r="G4" s="10" t="s">
        <v>3</v>
      </c>
      <c r="H4" s="11" t="s">
        <v>17</v>
      </c>
      <c r="I4" s="12" t="s">
        <v>21</v>
      </c>
      <c r="J4" s="12" t="s">
        <v>18</v>
      </c>
      <c r="K4" s="13" t="s">
        <v>52</v>
      </c>
    </row>
    <row r="5" spans="1:11" ht="15" x14ac:dyDescent="0.25">
      <c r="A5" s="14"/>
      <c r="B5" s="52" t="s">
        <v>9</v>
      </c>
      <c r="C5" s="8"/>
      <c r="D5" s="8"/>
      <c r="E5" s="15"/>
      <c r="F5" s="16"/>
      <c r="G5" s="17"/>
      <c r="H5" s="18"/>
      <c r="I5" s="51">
        <f>'Budget Updated'!C16</f>
        <v>45689</v>
      </c>
      <c r="J5" s="51">
        <f>'Budget Updated'!D16</f>
        <v>45716</v>
      </c>
      <c r="K5" s="19"/>
    </row>
    <row r="6" spans="1:11" ht="15" x14ac:dyDescent="0.25">
      <c r="A6" s="20"/>
      <c r="B6" s="21"/>
      <c r="C6" s="22" t="str">
        <f>'Budget Updated'!A22</f>
        <v>Dept Name 1</v>
      </c>
      <c r="D6" s="22" t="s">
        <v>0</v>
      </c>
      <c r="E6" s="23" t="s">
        <v>1</v>
      </c>
      <c r="F6" s="64" t="e">
        <f>+G27/($G$27+$G$50+$G$73+$G$78+$G$85)</f>
        <v>#DIV/0!</v>
      </c>
      <c r="G6" s="25" t="e">
        <f>'Budget Updated'!$H$16*F6</f>
        <v>#DIV/0!</v>
      </c>
      <c r="H6" s="26" t="e">
        <f>G6*(100%-'Budget Updated'!$B$8)</f>
        <v>#DIV/0!</v>
      </c>
      <c r="I6" s="27"/>
      <c r="J6" s="28"/>
      <c r="K6" s="29"/>
    </row>
    <row r="7" spans="1:11" ht="15" x14ac:dyDescent="0.25">
      <c r="A7" s="20">
        <f>PG!A7</f>
        <v>0</v>
      </c>
      <c r="B7" s="30">
        <f>D7/$B$4</f>
        <v>0</v>
      </c>
      <c r="C7" s="28" t="s">
        <v>13</v>
      </c>
      <c r="D7" s="49"/>
      <c r="E7" s="31">
        <v>315</v>
      </c>
      <c r="F7" s="24"/>
      <c r="G7" s="33">
        <f t="shared" ref="G7:G26" si="0">E7*D7</f>
        <v>0</v>
      </c>
      <c r="H7" s="27"/>
      <c r="I7" s="27"/>
      <c r="J7" s="28"/>
      <c r="K7" s="34" t="e">
        <f>G7/$G$6</f>
        <v>#DIV/0!</v>
      </c>
    </row>
    <row r="8" spans="1:11" ht="15" x14ac:dyDescent="0.25">
      <c r="A8" s="20">
        <f>PG!A8</f>
        <v>0</v>
      </c>
      <c r="B8" s="30">
        <f t="shared" ref="B8:B26" si="1">D8/$B$4</f>
        <v>0</v>
      </c>
      <c r="C8" s="28" t="s">
        <v>14</v>
      </c>
      <c r="D8" s="49"/>
      <c r="E8" s="31">
        <v>310</v>
      </c>
      <c r="F8" s="24"/>
      <c r="G8" s="33">
        <f t="shared" si="0"/>
        <v>0</v>
      </c>
      <c r="H8" s="27"/>
      <c r="I8" s="27"/>
      <c r="J8" s="28"/>
      <c r="K8" s="34" t="e">
        <f t="shared" ref="K8:K26" si="2">G8/$G$6</f>
        <v>#DIV/0!</v>
      </c>
    </row>
    <row r="9" spans="1:11" ht="15" x14ac:dyDescent="0.25">
      <c r="A9" s="20">
        <f>PG!A9</f>
        <v>0</v>
      </c>
      <c r="B9" s="30">
        <f t="shared" si="1"/>
        <v>0</v>
      </c>
      <c r="C9" s="28" t="s">
        <v>58</v>
      </c>
      <c r="D9" s="49"/>
      <c r="E9" s="31">
        <v>250</v>
      </c>
      <c r="F9" s="24"/>
      <c r="G9" s="33">
        <f t="shared" si="0"/>
        <v>0</v>
      </c>
      <c r="H9" s="28"/>
      <c r="I9" s="28"/>
      <c r="J9" s="28"/>
      <c r="K9" s="34" t="e">
        <f t="shared" si="2"/>
        <v>#DIV/0!</v>
      </c>
    </row>
    <row r="10" spans="1:11" ht="15" x14ac:dyDescent="0.25">
      <c r="A10" s="20">
        <f>PG!A10</f>
        <v>0</v>
      </c>
      <c r="B10" s="30">
        <f t="shared" si="1"/>
        <v>0</v>
      </c>
      <c r="C10" s="28" t="s">
        <v>86</v>
      </c>
      <c r="D10" s="49"/>
      <c r="E10" s="31">
        <v>175</v>
      </c>
      <c r="F10" s="24"/>
      <c r="G10" s="33">
        <f t="shared" ref="G10:G16" si="3">E10*D10</f>
        <v>0</v>
      </c>
      <c r="H10" s="28"/>
      <c r="I10" s="28"/>
      <c r="J10" s="28"/>
      <c r="K10" s="34" t="e">
        <f t="shared" ref="K10:K16" si="4">G10/$G$6</f>
        <v>#DIV/0!</v>
      </c>
    </row>
    <row r="11" spans="1:11" ht="15" x14ac:dyDescent="0.25">
      <c r="A11" s="20">
        <f>PG!A11</f>
        <v>0</v>
      </c>
      <c r="B11" s="30">
        <f t="shared" si="1"/>
        <v>0</v>
      </c>
      <c r="C11" s="28" t="s">
        <v>87</v>
      </c>
      <c r="D11" s="49"/>
      <c r="E11" s="31">
        <v>170</v>
      </c>
      <c r="F11" s="24"/>
      <c r="G11" s="33">
        <f t="shared" si="3"/>
        <v>0</v>
      </c>
      <c r="H11" s="28"/>
      <c r="I11" s="28"/>
      <c r="J11" s="28"/>
      <c r="K11" s="34" t="e">
        <f t="shared" si="4"/>
        <v>#DIV/0!</v>
      </c>
    </row>
    <row r="12" spans="1:11" ht="15" x14ac:dyDescent="0.25">
      <c r="A12" s="20">
        <f>PG!A12</f>
        <v>0</v>
      </c>
      <c r="B12" s="30">
        <f t="shared" si="1"/>
        <v>0</v>
      </c>
      <c r="C12" s="28" t="s">
        <v>88</v>
      </c>
      <c r="D12" s="49"/>
      <c r="E12" s="31">
        <v>150</v>
      </c>
      <c r="F12" s="24"/>
      <c r="G12" s="33">
        <f t="shared" si="3"/>
        <v>0</v>
      </c>
      <c r="H12" s="28"/>
      <c r="I12" s="28"/>
      <c r="J12" s="28"/>
      <c r="K12" s="34" t="e">
        <f t="shared" si="4"/>
        <v>#DIV/0!</v>
      </c>
    </row>
    <row r="13" spans="1:11" ht="15" x14ac:dyDescent="0.25">
      <c r="A13" s="20">
        <f>PG!A13</f>
        <v>0</v>
      </c>
      <c r="B13" s="30">
        <f t="shared" si="1"/>
        <v>0</v>
      </c>
      <c r="C13" s="28" t="s">
        <v>89</v>
      </c>
      <c r="D13" s="49"/>
      <c r="E13" s="31">
        <v>155</v>
      </c>
      <c r="F13" s="24"/>
      <c r="G13" s="33">
        <f t="shared" si="3"/>
        <v>0</v>
      </c>
      <c r="H13" s="28"/>
      <c r="I13" s="28"/>
      <c r="J13" s="28"/>
      <c r="K13" s="34" t="e">
        <f t="shared" si="4"/>
        <v>#DIV/0!</v>
      </c>
    </row>
    <row r="14" spans="1:11" ht="15" x14ac:dyDescent="0.25">
      <c r="A14" s="20">
        <f>PG!A14</f>
        <v>0</v>
      </c>
      <c r="B14" s="30">
        <f t="shared" si="1"/>
        <v>0</v>
      </c>
      <c r="C14" s="28" t="s">
        <v>90</v>
      </c>
      <c r="D14" s="49"/>
      <c r="E14" s="31">
        <v>140</v>
      </c>
      <c r="F14" s="24"/>
      <c r="G14" s="33">
        <f t="shared" si="3"/>
        <v>0</v>
      </c>
      <c r="H14" s="28"/>
      <c r="I14" s="28"/>
      <c r="J14" s="28"/>
      <c r="K14" s="34" t="e">
        <f t="shared" si="4"/>
        <v>#DIV/0!</v>
      </c>
    </row>
    <row r="15" spans="1:11" ht="15" x14ac:dyDescent="0.25">
      <c r="A15" s="20">
        <f>PG!A15</f>
        <v>0</v>
      </c>
      <c r="B15" s="30">
        <f t="shared" si="1"/>
        <v>0</v>
      </c>
      <c r="C15" s="28" t="s">
        <v>91</v>
      </c>
      <c r="D15" s="49"/>
      <c r="E15" s="31">
        <v>115</v>
      </c>
      <c r="F15" s="24"/>
      <c r="G15" s="33">
        <f t="shared" si="3"/>
        <v>0</v>
      </c>
      <c r="H15" s="28"/>
      <c r="I15" s="28"/>
      <c r="J15" s="28"/>
      <c r="K15" s="34" t="e">
        <f t="shared" si="4"/>
        <v>#DIV/0!</v>
      </c>
    </row>
    <row r="16" spans="1:11" ht="15" x14ac:dyDescent="0.25">
      <c r="A16" s="20">
        <f>PG!A16</f>
        <v>0</v>
      </c>
      <c r="B16" s="30">
        <f t="shared" si="1"/>
        <v>0</v>
      </c>
      <c r="C16" s="28" t="s">
        <v>92</v>
      </c>
      <c r="D16" s="49"/>
      <c r="E16" s="31">
        <v>65</v>
      </c>
      <c r="F16" s="24"/>
      <c r="G16" s="33">
        <f t="shared" si="3"/>
        <v>0</v>
      </c>
      <c r="H16" s="28"/>
      <c r="I16" s="28"/>
      <c r="J16" s="28"/>
      <c r="K16" s="34" t="e">
        <f t="shared" si="4"/>
        <v>#DIV/0!</v>
      </c>
    </row>
    <row r="17" spans="1:11" ht="15" x14ac:dyDescent="0.25">
      <c r="A17" s="20">
        <f>PG!A17</f>
        <v>0</v>
      </c>
      <c r="B17" s="30">
        <f t="shared" si="1"/>
        <v>0</v>
      </c>
      <c r="C17" s="28" t="s">
        <v>93</v>
      </c>
      <c r="D17" s="49"/>
      <c r="E17" s="31">
        <v>155</v>
      </c>
      <c r="F17" s="24"/>
      <c r="G17" s="33">
        <f t="shared" si="0"/>
        <v>0</v>
      </c>
      <c r="H17" s="28"/>
      <c r="I17" s="28"/>
      <c r="J17" s="28"/>
      <c r="K17" s="34" t="e">
        <f t="shared" si="2"/>
        <v>#DIV/0!</v>
      </c>
    </row>
    <row r="18" spans="1:11" ht="15" x14ac:dyDescent="0.25">
      <c r="A18" s="20">
        <f>PG!A18</f>
        <v>0</v>
      </c>
      <c r="B18" s="30">
        <f t="shared" si="1"/>
        <v>0</v>
      </c>
      <c r="C18" s="28" t="s">
        <v>94</v>
      </c>
      <c r="D18" s="49"/>
      <c r="E18" s="31">
        <v>145</v>
      </c>
      <c r="F18" s="24"/>
      <c r="G18" s="33">
        <f t="shared" si="0"/>
        <v>0</v>
      </c>
      <c r="H18" s="28"/>
      <c r="I18" s="28"/>
      <c r="J18" s="28"/>
      <c r="K18" s="34" t="e">
        <f t="shared" si="2"/>
        <v>#DIV/0!</v>
      </c>
    </row>
    <row r="19" spans="1:11" ht="15" x14ac:dyDescent="0.25">
      <c r="A19" s="20">
        <f>PG!A19</f>
        <v>0</v>
      </c>
      <c r="B19" s="30">
        <f t="shared" si="1"/>
        <v>0</v>
      </c>
      <c r="C19" s="28" t="s">
        <v>95</v>
      </c>
      <c r="D19" s="49"/>
      <c r="E19" s="31">
        <v>125</v>
      </c>
      <c r="F19" s="24"/>
      <c r="G19" s="33">
        <f t="shared" si="0"/>
        <v>0</v>
      </c>
      <c r="H19" s="28"/>
      <c r="I19" s="28"/>
      <c r="J19" s="28"/>
      <c r="K19" s="34" t="e">
        <f t="shared" si="2"/>
        <v>#DIV/0!</v>
      </c>
    </row>
    <row r="20" spans="1:11" ht="15" x14ac:dyDescent="0.25">
      <c r="A20" s="20">
        <f>PG!A20</f>
        <v>0</v>
      </c>
      <c r="B20" s="30">
        <f t="shared" si="1"/>
        <v>0</v>
      </c>
      <c r="C20" s="28" t="s">
        <v>19</v>
      </c>
      <c r="D20" s="49"/>
      <c r="E20" s="31">
        <v>110</v>
      </c>
      <c r="F20" s="24"/>
      <c r="G20" s="33">
        <f t="shared" si="0"/>
        <v>0</v>
      </c>
      <c r="H20" s="28"/>
      <c r="I20" s="28"/>
      <c r="J20" s="28"/>
      <c r="K20" s="34" t="e">
        <f t="shared" si="2"/>
        <v>#DIV/0!</v>
      </c>
    </row>
    <row r="21" spans="1:11" ht="15" x14ac:dyDescent="0.25">
      <c r="A21" s="20">
        <f>PG!A21</f>
        <v>0</v>
      </c>
      <c r="B21" s="30">
        <f t="shared" si="1"/>
        <v>0</v>
      </c>
      <c r="C21" s="28" t="s">
        <v>96</v>
      </c>
      <c r="D21" s="49"/>
      <c r="E21" s="31">
        <v>100</v>
      </c>
      <c r="F21" s="24"/>
      <c r="G21" s="33">
        <f>+D21*E21</f>
        <v>0</v>
      </c>
      <c r="H21" s="28"/>
      <c r="I21" s="28"/>
      <c r="J21" s="28"/>
      <c r="K21" s="34" t="e">
        <f t="shared" si="2"/>
        <v>#DIV/0!</v>
      </c>
    </row>
    <row r="22" spans="1:11" ht="15" x14ac:dyDescent="0.25">
      <c r="A22" s="20">
        <f>PG!A22</f>
        <v>0</v>
      </c>
      <c r="B22" s="30">
        <f t="shared" ref="B22:B23" si="5">D22/$B$4</f>
        <v>0</v>
      </c>
      <c r="C22" s="28" t="s">
        <v>97</v>
      </c>
      <c r="D22" s="49"/>
      <c r="E22" s="31">
        <v>50</v>
      </c>
      <c r="F22" s="24"/>
      <c r="G22" s="33">
        <f t="shared" ref="G22:G23" si="6">+D22*E22</f>
        <v>0</v>
      </c>
      <c r="H22" s="28"/>
      <c r="I22" s="28"/>
      <c r="J22" s="28"/>
      <c r="K22" s="34" t="e">
        <f t="shared" ref="K22:K23" si="7">G22/$G$6</f>
        <v>#DIV/0!</v>
      </c>
    </row>
    <row r="23" spans="1:11" ht="15" x14ac:dyDescent="0.25">
      <c r="A23" s="20">
        <f>PG!A23</f>
        <v>0</v>
      </c>
      <c r="B23" s="30">
        <f t="shared" si="5"/>
        <v>0</v>
      </c>
      <c r="C23" s="28" t="s">
        <v>38</v>
      </c>
      <c r="D23" s="49"/>
      <c r="E23" s="31">
        <v>130</v>
      </c>
      <c r="F23" s="24"/>
      <c r="G23" s="33">
        <f t="shared" si="6"/>
        <v>0</v>
      </c>
      <c r="H23" s="28"/>
      <c r="I23" s="28"/>
      <c r="J23" s="28"/>
      <c r="K23" s="34" t="e">
        <f t="shared" si="7"/>
        <v>#DIV/0!</v>
      </c>
    </row>
    <row r="24" spans="1:11" ht="15" x14ac:dyDescent="0.25">
      <c r="A24" s="20">
        <f>PG!A24</f>
        <v>0</v>
      </c>
      <c r="B24" s="30">
        <f t="shared" si="1"/>
        <v>0</v>
      </c>
      <c r="C24" s="28" t="s">
        <v>98</v>
      </c>
      <c r="D24" s="49"/>
      <c r="E24" s="31">
        <v>150</v>
      </c>
      <c r="F24" s="24"/>
      <c r="G24" s="33">
        <f>+D24*E24</f>
        <v>0</v>
      </c>
      <c r="H24" s="28"/>
      <c r="I24" s="28"/>
      <c r="J24" s="28"/>
      <c r="K24" s="34" t="e">
        <f t="shared" si="2"/>
        <v>#DIV/0!</v>
      </c>
    </row>
    <row r="25" spans="1:11" ht="15" x14ac:dyDescent="0.25">
      <c r="A25" s="20">
        <f>PG!A25</f>
        <v>0</v>
      </c>
      <c r="B25" s="30">
        <f t="shared" si="1"/>
        <v>0</v>
      </c>
      <c r="C25" s="28" t="s">
        <v>99</v>
      </c>
      <c r="D25" s="49"/>
      <c r="E25" s="31">
        <v>155</v>
      </c>
      <c r="F25" s="24"/>
      <c r="G25" s="33">
        <f>+D25*E25</f>
        <v>0</v>
      </c>
      <c r="H25" s="28"/>
      <c r="I25" s="28"/>
      <c r="J25" s="28"/>
      <c r="K25" s="34" t="e">
        <f>G25/$G$6</f>
        <v>#DIV/0!</v>
      </c>
    </row>
    <row r="26" spans="1:11" ht="16.5" x14ac:dyDescent="0.35">
      <c r="A26" s="20">
        <f>PG!A27</f>
        <v>0</v>
      </c>
      <c r="B26" s="30">
        <f t="shared" si="1"/>
        <v>0</v>
      </c>
      <c r="C26" s="28" t="s">
        <v>100</v>
      </c>
      <c r="D26" s="49"/>
      <c r="E26" s="31">
        <v>80</v>
      </c>
      <c r="F26" s="24"/>
      <c r="G26" s="35">
        <f t="shared" si="0"/>
        <v>0</v>
      </c>
      <c r="H26" s="28"/>
      <c r="I26" s="28"/>
      <c r="J26" s="28"/>
      <c r="K26" s="36" t="e">
        <f t="shared" si="2"/>
        <v>#DIV/0!</v>
      </c>
    </row>
    <row r="27" spans="1:11" ht="15" x14ac:dyDescent="0.25">
      <c r="A27" s="20"/>
      <c r="B27" s="37"/>
      <c r="C27" s="28"/>
      <c r="D27" s="50"/>
      <c r="E27" s="31"/>
      <c r="F27" s="24"/>
      <c r="G27" s="25">
        <f>SUM(G7:G26)</f>
        <v>0</v>
      </c>
      <c r="H27" s="28"/>
      <c r="I27" s="28"/>
      <c r="J27" s="28"/>
      <c r="K27" s="29" t="e">
        <f>SUM(K7:K26)</f>
        <v>#DIV/0!</v>
      </c>
    </row>
    <row r="28" spans="1:11" ht="15" x14ac:dyDescent="0.25">
      <c r="A28" s="20"/>
      <c r="B28" s="37"/>
      <c r="C28" s="28"/>
      <c r="D28" s="50"/>
      <c r="E28" s="31"/>
      <c r="F28" s="24"/>
      <c r="G28" s="25"/>
      <c r="H28" s="28"/>
      <c r="I28" s="28"/>
      <c r="J28" s="28"/>
      <c r="K28" s="29"/>
    </row>
    <row r="29" spans="1:11" ht="15" x14ac:dyDescent="0.25">
      <c r="A29" s="20"/>
      <c r="B29" s="37"/>
      <c r="C29" s="22" t="str">
        <f>'Budget Updated'!A23</f>
        <v>Dept Name 2</v>
      </c>
      <c r="D29" s="50"/>
      <c r="E29" s="31"/>
      <c r="F29" s="64" t="e">
        <f>+G50/($G$27+$G$50+$G$73+$G$78+$G$85)</f>
        <v>#DIV/0!</v>
      </c>
      <c r="G29" s="25" t="e">
        <f>'Budget Updated'!$H$16*F29</f>
        <v>#DIV/0!</v>
      </c>
      <c r="H29" s="26" t="e">
        <f>G29*(100%-'Budget Updated'!$B$8)</f>
        <v>#DIV/0!</v>
      </c>
      <c r="I29" s="28"/>
      <c r="J29" s="28"/>
      <c r="K29" s="29"/>
    </row>
    <row r="30" spans="1:11" ht="15" x14ac:dyDescent="0.25">
      <c r="A30" s="20">
        <f>PG!A31</f>
        <v>0</v>
      </c>
      <c r="B30" s="30">
        <f>D30/$B$4</f>
        <v>0</v>
      </c>
      <c r="C30" s="28" t="s">
        <v>13</v>
      </c>
      <c r="D30" s="49"/>
      <c r="E30" s="31">
        <v>315</v>
      </c>
      <c r="F30" s="24"/>
      <c r="G30" s="33">
        <f>E30*D30</f>
        <v>0</v>
      </c>
      <c r="H30" s="28"/>
      <c r="I30" s="28"/>
      <c r="J30" s="28"/>
      <c r="K30" s="34" t="e">
        <f t="shared" ref="K30:K49" si="8">G30/$G$29</f>
        <v>#DIV/0!</v>
      </c>
    </row>
    <row r="31" spans="1:11" ht="15" x14ac:dyDescent="0.25">
      <c r="A31" s="20">
        <f>PG!A32</f>
        <v>0</v>
      </c>
      <c r="B31" s="30">
        <f t="shared" ref="B31:B49" si="9">D31/$B$4</f>
        <v>0</v>
      </c>
      <c r="C31" s="28" t="s">
        <v>14</v>
      </c>
      <c r="D31" s="49"/>
      <c r="E31" s="31">
        <v>310</v>
      </c>
      <c r="F31" s="24"/>
      <c r="G31" s="33">
        <f t="shared" ref="G31:G49" si="10">E31*D31</f>
        <v>0</v>
      </c>
      <c r="H31" s="28"/>
      <c r="I31" s="28"/>
      <c r="J31" s="28"/>
      <c r="K31" s="34" t="e">
        <f t="shared" si="8"/>
        <v>#DIV/0!</v>
      </c>
    </row>
    <row r="32" spans="1:11" ht="15" x14ac:dyDescent="0.25">
      <c r="A32" s="20">
        <f>PG!A33</f>
        <v>0</v>
      </c>
      <c r="B32" s="30">
        <f t="shared" si="9"/>
        <v>0</v>
      </c>
      <c r="C32" s="28" t="s">
        <v>58</v>
      </c>
      <c r="D32" s="49"/>
      <c r="E32" s="31">
        <v>250</v>
      </c>
      <c r="F32" s="24"/>
      <c r="G32" s="33">
        <f t="shared" ref="G32:G48" si="11">E32*D32</f>
        <v>0</v>
      </c>
      <c r="H32" s="28"/>
      <c r="I32" s="28"/>
      <c r="J32" s="28"/>
      <c r="K32" s="34" t="e">
        <f t="shared" ref="K32:K48" si="12">G32/$G$29</f>
        <v>#DIV/0!</v>
      </c>
    </row>
    <row r="33" spans="1:11" ht="15" x14ac:dyDescent="0.25">
      <c r="A33" s="20">
        <f>PG!A34</f>
        <v>0</v>
      </c>
      <c r="B33" s="30">
        <f t="shared" si="9"/>
        <v>0</v>
      </c>
      <c r="C33" s="28" t="s">
        <v>86</v>
      </c>
      <c r="D33" s="49"/>
      <c r="E33" s="31">
        <v>175</v>
      </c>
      <c r="F33" s="24"/>
      <c r="G33" s="33">
        <f t="shared" si="11"/>
        <v>0</v>
      </c>
      <c r="H33" s="28"/>
      <c r="I33" s="28"/>
      <c r="J33" s="28"/>
      <c r="K33" s="34" t="e">
        <f t="shared" si="12"/>
        <v>#DIV/0!</v>
      </c>
    </row>
    <row r="34" spans="1:11" ht="15" x14ac:dyDescent="0.25">
      <c r="A34" s="20">
        <f>PG!A35</f>
        <v>0</v>
      </c>
      <c r="B34" s="30">
        <f t="shared" si="9"/>
        <v>0</v>
      </c>
      <c r="C34" s="28" t="s">
        <v>87</v>
      </c>
      <c r="D34" s="49"/>
      <c r="E34" s="31">
        <v>170</v>
      </c>
      <c r="F34" s="24"/>
      <c r="G34" s="33">
        <f t="shared" si="11"/>
        <v>0</v>
      </c>
      <c r="H34" s="28"/>
      <c r="I34" s="28"/>
      <c r="J34" s="28"/>
      <c r="K34" s="34" t="e">
        <f t="shared" si="12"/>
        <v>#DIV/0!</v>
      </c>
    </row>
    <row r="35" spans="1:11" ht="15" x14ac:dyDescent="0.25">
      <c r="A35" s="20">
        <f>PG!A36</f>
        <v>0</v>
      </c>
      <c r="B35" s="30">
        <f t="shared" si="9"/>
        <v>0</v>
      </c>
      <c r="C35" s="28" t="s">
        <v>88</v>
      </c>
      <c r="D35" s="49"/>
      <c r="E35" s="31">
        <v>150</v>
      </c>
      <c r="F35" s="24"/>
      <c r="G35" s="33">
        <f t="shared" si="11"/>
        <v>0</v>
      </c>
      <c r="H35" s="28"/>
      <c r="I35" s="28"/>
      <c r="J35" s="28"/>
      <c r="K35" s="34" t="e">
        <f t="shared" si="12"/>
        <v>#DIV/0!</v>
      </c>
    </row>
    <row r="36" spans="1:11" ht="15" x14ac:dyDescent="0.25">
      <c r="A36" s="20">
        <f>PG!A37</f>
        <v>0</v>
      </c>
      <c r="B36" s="30">
        <f t="shared" si="9"/>
        <v>0</v>
      </c>
      <c r="C36" s="28" t="s">
        <v>89</v>
      </c>
      <c r="D36" s="49"/>
      <c r="E36" s="31">
        <v>155</v>
      </c>
      <c r="F36" s="24"/>
      <c r="G36" s="33">
        <f t="shared" si="11"/>
        <v>0</v>
      </c>
      <c r="H36" s="28"/>
      <c r="I36" s="28"/>
      <c r="J36" s="28"/>
      <c r="K36" s="34" t="e">
        <f t="shared" si="12"/>
        <v>#DIV/0!</v>
      </c>
    </row>
    <row r="37" spans="1:11" ht="15" x14ac:dyDescent="0.25">
      <c r="A37" s="20">
        <f>PG!A38</f>
        <v>0</v>
      </c>
      <c r="B37" s="30">
        <f t="shared" si="9"/>
        <v>0</v>
      </c>
      <c r="C37" s="28" t="s">
        <v>90</v>
      </c>
      <c r="D37" s="49"/>
      <c r="E37" s="31">
        <v>140</v>
      </c>
      <c r="F37" s="24"/>
      <c r="G37" s="33">
        <f t="shared" si="11"/>
        <v>0</v>
      </c>
      <c r="H37" s="28"/>
      <c r="I37" s="28"/>
      <c r="J37" s="28"/>
      <c r="K37" s="34" t="e">
        <f t="shared" si="12"/>
        <v>#DIV/0!</v>
      </c>
    </row>
    <row r="38" spans="1:11" ht="15" x14ac:dyDescent="0.25">
      <c r="A38" s="20">
        <f>PG!A39</f>
        <v>0</v>
      </c>
      <c r="B38" s="30">
        <f t="shared" si="9"/>
        <v>0</v>
      </c>
      <c r="C38" s="28" t="s">
        <v>91</v>
      </c>
      <c r="D38" s="49"/>
      <c r="E38" s="31">
        <v>115</v>
      </c>
      <c r="F38" s="24"/>
      <c r="G38" s="33">
        <f t="shared" si="11"/>
        <v>0</v>
      </c>
      <c r="H38" s="28"/>
      <c r="I38" s="28"/>
      <c r="J38" s="28"/>
      <c r="K38" s="34" t="e">
        <f t="shared" si="12"/>
        <v>#DIV/0!</v>
      </c>
    </row>
    <row r="39" spans="1:11" ht="15" x14ac:dyDescent="0.25">
      <c r="A39" s="20">
        <f>PG!A40</f>
        <v>0</v>
      </c>
      <c r="B39" s="30">
        <f t="shared" si="9"/>
        <v>0</v>
      </c>
      <c r="C39" s="28" t="s">
        <v>92</v>
      </c>
      <c r="D39" s="49"/>
      <c r="E39" s="31">
        <v>65</v>
      </c>
      <c r="F39" s="24"/>
      <c r="G39" s="33">
        <f t="shared" si="11"/>
        <v>0</v>
      </c>
      <c r="H39" s="28"/>
      <c r="I39" s="28"/>
      <c r="J39" s="28"/>
      <c r="K39" s="34" t="e">
        <f t="shared" si="12"/>
        <v>#DIV/0!</v>
      </c>
    </row>
    <row r="40" spans="1:11" ht="15" x14ac:dyDescent="0.25">
      <c r="A40" s="20">
        <f>PG!A41</f>
        <v>0</v>
      </c>
      <c r="B40" s="30">
        <f t="shared" si="9"/>
        <v>0</v>
      </c>
      <c r="C40" s="28" t="s">
        <v>93</v>
      </c>
      <c r="D40" s="49"/>
      <c r="E40" s="31">
        <v>155</v>
      </c>
      <c r="F40" s="24"/>
      <c r="G40" s="33">
        <f t="shared" si="11"/>
        <v>0</v>
      </c>
      <c r="H40" s="28"/>
      <c r="I40" s="28"/>
      <c r="J40" s="28"/>
      <c r="K40" s="34" t="e">
        <f t="shared" si="12"/>
        <v>#DIV/0!</v>
      </c>
    </row>
    <row r="41" spans="1:11" ht="15" x14ac:dyDescent="0.25">
      <c r="A41" s="20">
        <f>PG!A42</f>
        <v>0</v>
      </c>
      <c r="B41" s="30">
        <f t="shared" si="9"/>
        <v>0</v>
      </c>
      <c r="C41" s="28" t="s">
        <v>94</v>
      </c>
      <c r="D41" s="49"/>
      <c r="E41" s="31">
        <v>145</v>
      </c>
      <c r="F41" s="24"/>
      <c r="G41" s="33">
        <f t="shared" si="11"/>
        <v>0</v>
      </c>
      <c r="H41" s="28"/>
      <c r="I41" s="28"/>
      <c r="J41" s="28"/>
      <c r="K41" s="34" t="e">
        <f t="shared" si="12"/>
        <v>#DIV/0!</v>
      </c>
    </row>
    <row r="42" spans="1:11" ht="15" x14ac:dyDescent="0.25">
      <c r="A42" s="20">
        <f>PG!A43</f>
        <v>0</v>
      </c>
      <c r="B42" s="30">
        <f t="shared" si="9"/>
        <v>0</v>
      </c>
      <c r="C42" s="28" t="s">
        <v>95</v>
      </c>
      <c r="D42" s="49"/>
      <c r="E42" s="31">
        <v>125</v>
      </c>
      <c r="F42" s="24"/>
      <c r="G42" s="33">
        <f t="shared" si="11"/>
        <v>0</v>
      </c>
      <c r="H42" s="28"/>
      <c r="I42" s="28"/>
      <c r="J42" s="28"/>
      <c r="K42" s="34" t="e">
        <f t="shared" si="12"/>
        <v>#DIV/0!</v>
      </c>
    </row>
    <row r="43" spans="1:11" ht="15" x14ac:dyDescent="0.25">
      <c r="A43" s="20">
        <f>PG!A44</f>
        <v>0</v>
      </c>
      <c r="B43" s="30">
        <f t="shared" si="9"/>
        <v>0</v>
      </c>
      <c r="C43" s="28" t="s">
        <v>19</v>
      </c>
      <c r="D43" s="49"/>
      <c r="E43" s="31">
        <v>110</v>
      </c>
      <c r="F43" s="24"/>
      <c r="G43" s="33">
        <f t="shared" si="11"/>
        <v>0</v>
      </c>
      <c r="H43" s="28"/>
      <c r="I43" s="28"/>
      <c r="J43" s="28"/>
      <c r="K43" s="34" t="e">
        <f t="shared" si="12"/>
        <v>#DIV/0!</v>
      </c>
    </row>
    <row r="44" spans="1:11" ht="15" x14ac:dyDescent="0.25">
      <c r="A44" s="20">
        <f>PG!A45</f>
        <v>0</v>
      </c>
      <c r="B44" s="30">
        <f t="shared" si="9"/>
        <v>0</v>
      </c>
      <c r="C44" s="28" t="s">
        <v>96</v>
      </c>
      <c r="D44" s="49"/>
      <c r="E44" s="31">
        <v>100</v>
      </c>
      <c r="F44" s="24"/>
      <c r="G44" s="33">
        <f t="shared" si="11"/>
        <v>0</v>
      </c>
      <c r="H44" s="28"/>
      <c r="I44" s="28"/>
      <c r="J44" s="28"/>
      <c r="K44" s="34" t="e">
        <f t="shared" si="12"/>
        <v>#DIV/0!</v>
      </c>
    </row>
    <row r="45" spans="1:11" ht="15" x14ac:dyDescent="0.25">
      <c r="A45" s="20">
        <f>PG!A46</f>
        <v>0</v>
      </c>
      <c r="B45" s="30">
        <f t="shared" ref="B45:B46" si="13">D45/$B$4</f>
        <v>0</v>
      </c>
      <c r="C45" s="28" t="s">
        <v>97</v>
      </c>
      <c r="D45" s="49"/>
      <c r="E45" s="31">
        <v>50</v>
      </c>
      <c r="F45" s="24"/>
      <c r="G45" s="33">
        <f t="shared" ref="G45:G46" si="14">E45*D45</f>
        <v>0</v>
      </c>
      <c r="H45" s="28"/>
      <c r="I45" s="28"/>
      <c r="J45" s="28"/>
      <c r="K45" s="34" t="e">
        <f t="shared" ref="K45:K46" si="15">G45/$G$29</f>
        <v>#DIV/0!</v>
      </c>
    </row>
    <row r="46" spans="1:11" ht="15" x14ac:dyDescent="0.25">
      <c r="A46" s="20">
        <f>PG!A47</f>
        <v>0</v>
      </c>
      <c r="B46" s="30">
        <f t="shared" si="13"/>
        <v>0</v>
      </c>
      <c r="C46" s="28" t="s">
        <v>38</v>
      </c>
      <c r="D46" s="49"/>
      <c r="E46" s="31">
        <v>130</v>
      </c>
      <c r="F46" s="24"/>
      <c r="G46" s="33">
        <f t="shared" si="14"/>
        <v>0</v>
      </c>
      <c r="H46" s="28"/>
      <c r="I46" s="28"/>
      <c r="J46" s="28"/>
      <c r="K46" s="34" t="e">
        <f t="shared" si="15"/>
        <v>#DIV/0!</v>
      </c>
    </row>
    <row r="47" spans="1:11" ht="15" x14ac:dyDescent="0.25">
      <c r="A47" s="20">
        <f>PG!A48</f>
        <v>0</v>
      </c>
      <c r="B47" s="30">
        <f t="shared" si="9"/>
        <v>0</v>
      </c>
      <c r="C47" s="28" t="s">
        <v>98</v>
      </c>
      <c r="D47" s="49"/>
      <c r="E47" s="31">
        <v>150</v>
      </c>
      <c r="F47" s="24"/>
      <c r="G47" s="33">
        <f t="shared" si="11"/>
        <v>0</v>
      </c>
      <c r="H47" s="28"/>
      <c r="I47" s="28"/>
      <c r="J47" s="28"/>
      <c r="K47" s="34" t="e">
        <f t="shared" si="12"/>
        <v>#DIV/0!</v>
      </c>
    </row>
    <row r="48" spans="1:11" ht="15" x14ac:dyDescent="0.25">
      <c r="A48" s="20">
        <f>PG!A49</f>
        <v>0</v>
      </c>
      <c r="B48" s="30">
        <f t="shared" si="9"/>
        <v>0</v>
      </c>
      <c r="C48" s="28" t="s">
        <v>99</v>
      </c>
      <c r="D48" s="49"/>
      <c r="E48" s="31">
        <v>155</v>
      </c>
      <c r="F48" s="24"/>
      <c r="G48" s="33">
        <f t="shared" si="11"/>
        <v>0</v>
      </c>
      <c r="H48" s="28"/>
      <c r="I48" s="28"/>
      <c r="J48" s="28"/>
      <c r="K48" s="34" t="e">
        <f t="shared" si="12"/>
        <v>#DIV/0!</v>
      </c>
    </row>
    <row r="49" spans="1:11" ht="16.5" x14ac:dyDescent="0.35">
      <c r="A49" s="20">
        <f>PG!A51</f>
        <v>0</v>
      </c>
      <c r="B49" s="30">
        <f t="shared" si="9"/>
        <v>0</v>
      </c>
      <c r="C49" s="28" t="s">
        <v>100</v>
      </c>
      <c r="D49" s="49"/>
      <c r="E49" s="31">
        <v>80</v>
      </c>
      <c r="F49" s="24"/>
      <c r="G49" s="35">
        <f t="shared" si="10"/>
        <v>0</v>
      </c>
      <c r="H49" s="28"/>
      <c r="I49" s="28"/>
      <c r="J49" s="28"/>
      <c r="K49" s="36" t="e">
        <f t="shared" si="8"/>
        <v>#DIV/0!</v>
      </c>
    </row>
    <row r="50" spans="1:11" ht="15" x14ac:dyDescent="0.25">
      <c r="A50" s="20"/>
      <c r="B50" s="30"/>
      <c r="C50" s="28"/>
      <c r="D50" s="50"/>
      <c r="E50" s="31"/>
      <c r="F50" s="24"/>
      <c r="G50" s="25">
        <f>SUM(G30:G49)</f>
        <v>0</v>
      </c>
      <c r="H50" s="28"/>
      <c r="I50" s="28"/>
      <c r="J50" s="28"/>
      <c r="K50" s="29" t="e">
        <f>SUM(K30:K49)</f>
        <v>#DIV/0!</v>
      </c>
    </row>
    <row r="51" spans="1:11" ht="15" x14ac:dyDescent="0.25">
      <c r="A51" s="20"/>
      <c r="B51" s="37"/>
      <c r="C51" s="28"/>
      <c r="D51" s="50"/>
      <c r="E51" s="31"/>
      <c r="F51" s="24"/>
      <c r="G51" s="25"/>
      <c r="H51" s="28"/>
      <c r="I51" s="28"/>
      <c r="J51" s="28"/>
      <c r="K51" s="29"/>
    </row>
    <row r="52" spans="1:11" ht="15" x14ac:dyDescent="0.25">
      <c r="A52" s="20"/>
      <c r="B52" s="37"/>
      <c r="C52" s="22" t="str">
        <f>'Budget Updated'!A24</f>
        <v>Dept Name 3</v>
      </c>
      <c r="D52" s="50"/>
      <c r="E52" s="31"/>
      <c r="F52" s="64" t="e">
        <f>+G73/($G$27+$G$50+$G$73+$G$78+$G$85)</f>
        <v>#DIV/0!</v>
      </c>
      <c r="G52" s="25" t="e">
        <f>'Budget Updated'!$H$16*F52</f>
        <v>#DIV/0!</v>
      </c>
      <c r="H52" s="26" t="e">
        <f>G52*(100%-'Budget Updated'!$B$8)</f>
        <v>#DIV/0!</v>
      </c>
      <c r="I52" s="27"/>
      <c r="J52" s="28"/>
      <c r="K52" s="34"/>
    </row>
    <row r="53" spans="1:11" ht="15" x14ac:dyDescent="0.25">
      <c r="A53" s="20">
        <f>PG!A55</f>
        <v>0</v>
      </c>
      <c r="B53" s="30">
        <f t="shared" ref="B53:B72" si="16">D53/$B$4</f>
        <v>0</v>
      </c>
      <c r="C53" s="28" t="s">
        <v>13</v>
      </c>
      <c r="D53" s="49"/>
      <c r="E53" s="31">
        <v>315</v>
      </c>
      <c r="F53" s="24"/>
      <c r="G53" s="33">
        <f t="shared" ref="G53:G72" si="17">+D53*E53</f>
        <v>0</v>
      </c>
      <c r="H53" s="28"/>
      <c r="I53" s="28"/>
      <c r="J53" s="28"/>
      <c r="K53" s="34" t="e">
        <f>G53/$G$52</f>
        <v>#DIV/0!</v>
      </c>
    </row>
    <row r="54" spans="1:11" ht="15" x14ac:dyDescent="0.25">
      <c r="A54" s="20">
        <f>PG!A56</f>
        <v>0</v>
      </c>
      <c r="B54" s="30">
        <f t="shared" si="16"/>
        <v>0</v>
      </c>
      <c r="C54" s="28" t="s">
        <v>14</v>
      </c>
      <c r="D54" s="49"/>
      <c r="E54" s="31">
        <v>310</v>
      </c>
      <c r="F54" s="24"/>
      <c r="G54" s="33">
        <f t="shared" si="17"/>
        <v>0</v>
      </c>
      <c r="H54" s="28"/>
      <c r="I54" s="28"/>
      <c r="J54" s="28"/>
      <c r="K54" s="34" t="e">
        <f t="shared" ref="K54" si="18">G54/$G$52</f>
        <v>#DIV/0!</v>
      </c>
    </row>
    <row r="55" spans="1:11" ht="15" x14ac:dyDescent="0.25">
      <c r="A55" s="20">
        <f>PG!A57</f>
        <v>0</v>
      </c>
      <c r="B55" s="30">
        <f t="shared" si="16"/>
        <v>0</v>
      </c>
      <c r="C55" s="28" t="s">
        <v>58</v>
      </c>
      <c r="D55" s="49"/>
      <c r="E55" s="31">
        <v>250</v>
      </c>
      <c r="F55" s="24"/>
      <c r="G55" s="33">
        <f t="shared" ref="G55:G68" si="19">+D55*E55</f>
        <v>0</v>
      </c>
      <c r="H55" s="28"/>
      <c r="I55" s="28"/>
      <c r="J55" s="28"/>
      <c r="K55" s="34" t="e">
        <f t="shared" ref="K55:K68" si="20">G55/$G$52</f>
        <v>#DIV/0!</v>
      </c>
    </row>
    <row r="56" spans="1:11" ht="15" x14ac:dyDescent="0.25">
      <c r="A56" s="20">
        <f>PG!A58</f>
        <v>0</v>
      </c>
      <c r="B56" s="30">
        <f t="shared" si="16"/>
        <v>0</v>
      </c>
      <c r="C56" s="28" t="s">
        <v>86</v>
      </c>
      <c r="D56" s="49"/>
      <c r="E56" s="31">
        <v>175</v>
      </c>
      <c r="F56" s="24"/>
      <c r="G56" s="33">
        <f t="shared" si="19"/>
        <v>0</v>
      </c>
      <c r="H56" s="28"/>
      <c r="I56" s="28"/>
      <c r="J56" s="28"/>
      <c r="K56" s="34" t="e">
        <f t="shared" si="20"/>
        <v>#DIV/0!</v>
      </c>
    </row>
    <row r="57" spans="1:11" ht="15" x14ac:dyDescent="0.25">
      <c r="A57" s="20">
        <f>PG!A59</f>
        <v>0</v>
      </c>
      <c r="B57" s="30">
        <f t="shared" si="16"/>
        <v>0</v>
      </c>
      <c r="C57" s="28" t="s">
        <v>87</v>
      </c>
      <c r="D57" s="49"/>
      <c r="E57" s="31">
        <v>170</v>
      </c>
      <c r="F57" s="24"/>
      <c r="G57" s="33">
        <f t="shared" si="19"/>
        <v>0</v>
      </c>
      <c r="H57" s="28"/>
      <c r="I57" s="28"/>
      <c r="J57" s="28"/>
      <c r="K57" s="34" t="e">
        <f t="shared" si="20"/>
        <v>#DIV/0!</v>
      </c>
    </row>
    <row r="58" spans="1:11" ht="15" x14ac:dyDescent="0.25">
      <c r="A58" s="20">
        <f>PG!A60</f>
        <v>0</v>
      </c>
      <c r="B58" s="30">
        <f t="shared" si="16"/>
        <v>0</v>
      </c>
      <c r="C58" s="28" t="s">
        <v>88</v>
      </c>
      <c r="D58" s="49"/>
      <c r="E58" s="31">
        <v>150</v>
      </c>
      <c r="F58" s="24"/>
      <c r="G58" s="33">
        <f t="shared" si="19"/>
        <v>0</v>
      </c>
      <c r="H58" s="28"/>
      <c r="I58" s="28"/>
      <c r="J58" s="28"/>
      <c r="K58" s="34" t="e">
        <f t="shared" si="20"/>
        <v>#DIV/0!</v>
      </c>
    </row>
    <row r="59" spans="1:11" ht="15" x14ac:dyDescent="0.25">
      <c r="A59" s="20">
        <f>PG!A61</f>
        <v>0</v>
      </c>
      <c r="B59" s="30">
        <f t="shared" si="16"/>
        <v>0</v>
      </c>
      <c r="C59" s="28" t="s">
        <v>89</v>
      </c>
      <c r="D59" s="49"/>
      <c r="E59" s="31">
        <v>155</v>
      </c>
      <c r="F59" s="24"/>
      <c r="G59" s="33">
        <f t="shared" si="19"/>
        <v>0</v>
      </c>
      <c r="H59" s="28"/>
      <c r="I59" s="28"/>
      <c r="J59" s="28"/>
      <c r="K59" s="34" t="e">
        <f t="shared" si="20"/>
        <v>#DIV/0!</v>
      </c>
    </row>
    <row r="60" spans="1:11" ht="15" x14ac:dyDescent="0.25">
      <c r="A60" s="20">
        <f>PG!A62</f>
        <v>0</v>
      </c>
      <c r="B60" s="30">
        <f t="shared" si="16"/>
        <v>0</v>
      </c>
      <c r="C60" s="28" t="s">
        <v>90</v>
      </c>
      <c r="D60" s="49"/>
      <c r="E60" s="31">
        <v>140</v>
      </c>
      <c r="F60" s="24"/>
      <c r="G60" s="33">
        <f t="shared" si="19"/>
        <v>0</v>
      </c>
      <c r="H60" s="28"/>
      <c r="I60" s="28"/>
      <c r="J60" s="28"/>
      <c r="K60" s="34" t="e">
        <f t="shared" si="20"/>
        <v>#DIV/0!</v>
      </c>
    </row>
    <row r="61" spans="1:11" ht="15" x14ac:dyDescent="0.25">
      <c r="A61" s="20">
        <f>PG!A63</f>
        <v>0</v>
      </c>
      <c r="B61" s="30">
        <f t="shared" si="16"/>
        <v>0</v>
      </c>
      <c r="C61" s="28" t="s">
        <v>91</v>
      </c>
      <c r="D61" s="49"/>
      <c r="E61" s="31">
        <v>115</v>
      </c>
      <c r="F61" s="24"/>
      <c r="G61" s="33">
        <f t="shared" si="19"/>
        <v>0</v>
      </c>
      <c r="H61" s="28"/>
      <c r="I61" s="28"/>
      <c r="J61" s="28"/>
      <c r="K61" s="34" t="e">
        <f t="shared" si="20"/>
        <v>#DIV/0!</v>
      </c>
    </row>
    <row r="62" spans="1:11" ht="15" x14ac:dyDescent="0.25">
      <c r="A62" s="20">
        <f>PG!A64</f>
        <v>0</v>
      </c>
      <c r="B62" s="30">
        <f t="shared" si="16"/>
        <v>0</v>
      </c>
      <c r="C62" s="28" t="s">
        <v>92</v>
      </c>
      <c r="D62" s="49"/>
      <c r="E62" s="31">
        <v>65</v>
      </c>
      <c r="F62" s="24"/>
      <c r="G62" s="33">
        <f t="shared" si="19"/>
        <v>0</v>
      </c>
      <c r="H62" s="28"/>
      <c r="I62" s="28"/>
      <c r="J62" s="28"/>
      <c r="K62" s="34" t="e">
        <f t="shared" si="20"/>
        <v>#DIV/0!</v>
      </c>
    </row>
    <row r="63" spans="1:11" ht="15" x14ac:dyDescent="0.25">
      <c r="A63" s="20">
        <f>PG!A65</f>
        <v>0</v>
      </c>
      <c r="B63" s="30">
        <f t="shared" si="16"/>
        <v>0</v>
      </c>
      <c r="C63" s="28" t="s">
        <v>93</v>
      </c>
      <c r="D63" s="49"/>
      <c r="E63" s="31">
        <v>155</v>
      </c>
      <c r="F63" s="24"/>
      <c r="G63" s="33">
        <f t="shared" si="19"/>
        <v>0</v>
      </c>
      <c r="H63" s="28"/>
      <c r="I63" s="28"/>
      <c r="J63" s="28"/>
      <c r="K63" s="34" t="e">
        <f t="shared" si="20"/>
        <v>#DIV/0!</v>
      </c>
    </row>
    <row r="64" spans="1:11" ht="15" x14ac:dyDescent="0.25">
      <c r="A64" s="20">
        <f>PG!A66</f>
        <v>0</v>
      </c>
      <c r="B64" s="30">
        <f t="shared" si="16"/>
        <v>0</v>
      </c>
      <c r="C64" s="28" t="s">
        <v>94</v>
      </c>
      <c r="D64" s="49"/>
      <c r="E64" s="31">
        <v>145</v>
      </c>
      <c r="F64" s="24"/>
      <c r="G64" s="33">
        <f t="shared" si="19"/>
        <v>0</v>
      </c>
      <c r="H64" s="28"/>
      <c r="I64" s="28"/>
      <c r="J64" s="28"/>
      <c r="K64" s="34" t="e">
        <f t="shared" si="20"/>
        <v>#DIV/0!</v>
      </c>
    </row>
    <row r="65" spans="1:11" ht="15" x14ac:dyDescent="0.25">
      <c r="A65" s="20">
        <f>PG!A67</f>
        <v>0</v>
      </c>
      <c r="B65" s="30">
        <f t="shared" si="16"/>
        <v>0</v>
      </c>
      <c r="C65" s="28" t="s">
        <v>95</v>
      </c>
      <c r="D65" s="49"/>
      <c r="E65" s="31">
        <v>125</v>
      </c>
      <c r="F65" s="24"/>
      <c r="G65" s="33">
        <f t="shared" si="19"/>
        <v>0</v>
      </c>
      <c r="H65" s="28"/>
      <c r="I65" s="28"/>
      <c r="J65" s="28"/>
      <c r="K65" s="34" t="e">
        <f t="shared" si="20"/>
        <v>#DIV/0!</v>
      </c>
    </row>
    <row r="66" spans="1:11" ht="15" x14ac:dyDescent="0.25">
      <c r="A66" s="20">
        <f>PG!A68</f>
        <v>0</v>
      </c>
      <c r="B66" s="30">
        <f t="shared" si="16"/>
        <v>0</v>
      </c>
      <c r="C66" s="28" t="s">
        <v>19</v>
      </c>
      <c r="D66" s="49"/>
      <c r="E66" s="31">
        <v>110</v>
      </c>
      <c r="F66" s="24"/>
      <c r="G66" s="33">
        <f t="shared" si="19"/>
        <v>0</v>
      </c>
      <c r="H66" s="28"/>
      <c r="I66" s="28"/>
      <c r="J66" s="28"/>
      <c r="K66" s="34" t="e">
        <f t="shared" si="20"/>
        <v>#DIV/0!</v>
      </c>
    </row>
    <row r="67" spans="1:11" ht="15" x14ac:dyDescent="0.25">
      <c r="A67" s="20">
        <f>PG!A69</f>
        <v>0</v>
      </c>
      <c r="B67" s="30">
        <f t="shared" si="16"/>
        <v>0</v>
      </c>
      <c r="C67" s="28" t="s">
        <v>96</v>
      </c>
      <c r="D67" s="49"/>
      <c r="E67" s="31">
        <v>100</v>
      </c>
      <c r="F67" s="24"/>
      <c r="G67" s="33">
        <f t="shared" si="19"/>
        <v>0</v>
      </c>
      <c r="H67" s="28"/>
      <c r="I67" s="28"/>
      <c r="J67" s="28"/>
      <c r="K67" s="34" t="e">
        <f t="shared" si="20"/>
        <v>#DIV/0!</v>
      </c>
    </row>
    <row r="68" spans="1:11" ht="15" x14ac:dyDescent="0.25">
      <c r="A68" s="20">
        <f>PG!A70</f>
        <v>0</v>
      </c>
      <c r="B68" s="30">
        <f t="shared" si="16"/>
        <v>0</v>
      </c>
      <c r="C68" s="28" t="s">
        <v>97</v>
      </c>
      <c r="D68" s="49"/>
      <c r="E68" s="31">
        <v>50</v>
      </c>
      <c r="F68" s="24"/>
      <c r="G68" s="33">
        <f t="shared" si="19"/>
        <v>0</v>
      </c>
      <c r="H68" s="28"/>
      <c r="I68" s="28"/>
      <c r="J68" s="28"/>
      <c r="K68" s="34" t="e">
        <f t="shared" si="20"/>
        <v>#DIV/0!</v>
      </c>
    </row>
    <row r="69" spans="1:11" ht="15" x14ac:dyDescent="0.25">
      <c r="A69" s="20">
        <f>PG!A71</f>
        <v>0</v>
      </c>
      <c r="B69" s="30">
        <f t="shared" ref="B69:B70" si="21">D69/$B$4</f>
        <v>0</v>
      </c>
      <c r="C69" s="28" t="s">
        <v>38</v>
      </c>
      <c r="D69" s="49"/>
      <c r="E69" s="31">
        <v>130</v>
      </c>
      <c r="F69" s="24"/>
      <c r="G69" s="33">
        <f t="shared" ref="G69:G70" si="22">+D69*E69</f>
        <v>0</v>
      </c>
      <c r="H69" s="28"/>
      <c r="I69" s="28"/>
      <c r="J69" s="28"/>
      <c r="K69" s="34" t="e">
        <f t="shared" ref="K69:K70" si="23">G69/$G$52</f>
        <v>#DIV/0!</v>
      </c>
    </row>
    <row r="70" spans="1:11" ht="15" x14ac:dyDescent="0.25">
      <c r="A70" s="20">
        <f>PG!A72</f>
        <v>0</v>
      </c>
      <c r="B70" s="30">
        <f t="shared" si="21"/>
        <v>0</v>
      </c>
      <c r="C70" s="28" t="s">
        <v>98</v>
      </c>
      <c r="D70" s="49"/>
      <c r="E70" s="31">
        <v>150</v>
      </c>
      <c r="F70" s="24"/>
      <c r="G70" s="33">
        <f t="shared" si="22"/>
        <v>0</v>
      </c>
      <c r="H70" s="28"/>
      <c r="I70" s="28"/>
      <c r="J70" s="28"/>
      <c r="K70" s="34" t="e">
        <f t="shared" si="23"/>
        <v>#DIV/0!</v>
      </c>
    </row>
    <row r="71" spans="1:11" ht="15" x14ac:dyDescent="0.25">
      <c r="A71" s="20">
        <f>PG!A73</f>
        <v>0</v>
      </c>
      <c r="B71" s="30">
        <f t="shared" si="16"/>
        <v>0</v>
      </c>
      <c r="C71" s="28" t="s">
        <v>99</v>
      </c>
      <c r="D71" s="49"/>
      <c r="E71" s="31">
        <v>155</v>
      </c>
      <c r="F71" s="24"/>
      <c r="G71" s="33">
        <f>+D71*E71</f>
        <v>0</v>
      </c>
      <c r="H71" s="28"/>
      <c r="I71" s="28"/>
      <c r="J71" s="28"/>
      <c r="K71" s="34" t="e">
        <f>G71/$G$52</f>
        <v>#DIV/0!</v>
      </c>
    </row>
    <row r="72" spans="1:11" ht="16.5" x14ac:dyDescent="0.35">
      <c r="A72" s="20">
        <f>PG!A75</f>
        <v>0</v>
      </c>
      <c r="B72" s="30">
        <f t="shared" si="16"/>
        <v>0</v>
      </c>
      <c r="C72" s="28" t="s">
        <v>100</v>
      </c>
      <c r="D72" s="49"/>
      <c r="E72" s="31">
        <v>80</v>
      </c>
      <c r="F72" s="24"/>
      <c r="G72" s="35">
        <f t="shared" si="17"/>
        <v>0</v>
      </c>
      <c r="H72" s="28"/>
      <c r="I72" s="28"/>
      <c r="J72" s="28"/>
      <c r="K72" s="36" t="e">
        <f>G72/$G$52</f>
        <v>#DIV/0!</v>
      </c>
    </row>
    <row r="73" spans="1:11" ht="15" x14ac:dyDescent="0.25">
      <c r="A73" s="20"/>
      <c r="B73" s="30"/>
      <c r="C73" s="28"/>
      <c r="D73" s="50"/>
      <c r="E73" s="31"/>
      <c r="F73" s="24"/>
      <c r="G73" s="25">
        <f>SUM(G53:G72)</f>
        <v>0</v>
      </c>
      <c r="H73" s="28"/>
      <c r="I73" s="28"/>
      <c r="J73" s="28"/>
      <c r="K73" s="29" t="e">
        <f>SUM(K53:K72)</f>
        <v>#DIV/0!</v>
      </c>
    </row>
    <row r="74" spans="1:11" ht="15" x14ac:dyDescent="0.25">
      <c r="A74" s="20"/>
      <c r="B74" s="30"/>
      <c r="C74" s="28"/>
      <c r="D74" s="50"/>
      <c r="E74" s="31"/>
      <c r="F74" s="24"/>
      <c r="G74" s="25"/>
      <c r="H74" s="28"/>
      <c r="I74" s="28"/>
      <c r="J74" s="28"/>
      <c r="K74" s="29"/>
    </row>
    <row r="75" spans="1:11" ht="15" x14ac:dyDescent="0.25">
      <c r="A75" s="20"/>
      <c r="B75" s="30"/>
      <c r="C75" s="22" t="str">
        <f>'Budget Updated'!A25</f>
        <v>Mechanical Engineering</v>
      </c>
      <c r="D75" s="50"/>
      <c r="E75" s="31"/>
      <c r="F75" s="64" t="e">
        <f>+G78/($G$27+$G$50+$G$73+$G$78+$G$85)</f>
        <v>#DIV/0!</v>
      </c>
      <c r="G75" s="25" t="e">
        <f>'Budget Updated'!$H$16*F75</f>
        <v>#DIV/0!</v>
      </c>
      <c r="H75" s="26" t="e">
        <f>G75*(100%-'Budget Updated'!$B$8)</f>
        <v>#DIV/0!</v>
      </c>
      <c r="I75" s="28"/>
      <c r="J75" s="28"/>
      <c r="K75" s="29"/>
    </row>
    <row r="76" spans="1:11" ht="15" x14ac:dyDescent="0.25">
      <c r="A76" s="20">
        <f>PG!A79</f>
        <v>0</v>
      </c>
      <c r="B76" s="30">
        <f t="shared" ref="B76:B77" si="24">D76/$B$4</f>
        <v>0</v>
      </c>
      <c r="C76" s="28" t="s">
        <v>64</v>
      </c>
      <c r="D76" s="49"/>
      <c r="E76" s="31">
        <v>230</v>
      </c>
      <c r="F76" s="24"/>
      <c r="G76" s="33">
        <f t="shared" ref="G76:G77" si="25">+D76*E76</f>
        <v>0</v>
      </c>
      <c r="H76" s="28"/>
      <c r="I76" s="28"/>
      <c r="J76" s="28"/>
      <c r="K76" s="34" t="e">
        <f>G76/$G$75</f>
        <v>#DIV/0!</v>
      </c>
    </row>
    <row r="77" spans="1:11" ht="15" x14ac:dyDescent="0.25">
      <c r="A77" s="20">
        <f>PG!A80</f>
        <v>0</v>
      </c>
      <c r="B77" s="30">
        <f t="shared" si="24"/>
        <v>0</v>
      </c>
      <c r="C77" s="28" t="s">
        <v>101</v>
      </c>
      <c r="D77" s="49"/>
      <c r="E77" s="31">
        <v>195</v>
      </c>
      <c r="F77" s="24"/>
      <c r="G77" s="33">
        <f t="shared" si="25"/>
        <v>0</v>
      </c>
      <c r="H77" s="28"/>
      <c r="I77" s="28"/>
      <c r="J77" s="28"/>
      <c r="K77" s="36" t="e">
        <f>G77/$G$75</f>
        <v>#DIV/0!</v>
      </c>
    </row>
    <row r="78" spans="1:11" ht="15" x14ac:dyDescent="0.25">
      <c r="A78" s="20"/>
      <c r="B78" s="30"/>
      <c r="C78" s="28"/>
      <c r="D78" s="50"/>
      <c r="E78" s="31"/>
      <c r="F78" s="24"/>
      <c r="G78" s="25">
        <f>SUM(G76:G77)</f>
        <v>0</v>
      </c>
      <c r="H78" s="28"/>
      <c r="I78" s="28"/>
      <c r="J78" s="28"/>
      <c r="K78" s="29" t="e">
        <f>SUM(K76:K77)</f>
        <v>#DIV/0!</v>
      </c>
    </row>
    <row r="79" spans="1:11" ht="15" x14ac:dyDescent="0.25">
      <c r="A79" s="20"/>
      <c r="B79" s="30"/>
      <c r="C79" s="28"/>
      <c r="D79" s="50"/>
      <c r="E79" s="31"/>
      <c r="F79" s="24"/>
      <c r="G79" s="25"/>
      <c r="H79" s="28"/>
      <c r="I79" s="28"/>
      <c r="J79" s="28"/>
      <c r="K79" s="29"/>
    </row>
    <row r="80" spans="1:11" ht="15" x14ac:dyDescent="0.25">
      <c r="A80" s="20"/>
      <c r="B80" s="30"/>
      <c r="C80" s="22" t="str">
        <f>'Budget Updated'!A26</f>
        <v>Misc</v>
      </c>
      <c r="D80" s="50"/>
      <c r="E80" s="31"/>
      <c r="F80" s="64" t="e">
        <f>+G85/($G$27+$G$50+$G$73+$G$78+$G$85)</f>
        <v>#DIV/0!</v>
      </c>
      <c r="G80" s="25" t="e">
        <f>'Budget Updated'!$H$16*F80</f>
        <v>#DIV/0!</v>
      </c>
      <c r="H80" s="26" t="e">
        <f>G80*(100%-'Budget Updated'!$B$8)</f>
        <v>#DIV/0!</v>
      </c>
      <c r="I80" s="27"/>
      <c r="J80" s="28"/>
      <c r="K80" s="29"/>
    </row>
    <row r="81" spans="1:11" ht="15" x14ac:dyDescent="0.25">
      <c r="A81" s="20">
        <f>PG!A84</f>
        <v>0</v>
      </c>
      <c r="B81" s="30">
        <f>D81/$B$4</f>
        <v>0</v>
      </c>
      <c r="C81" s="28"/>
      <c r="D81" s="49"/>
      <c r="E81" s="31">
        <f>PG!E84</f>
        <v>0</v>
      </c>
      <c r="F81" s="24"/>
      <c r="G81" s="33">
        <f>+D81*E81</f>
        <v>0</v>
      </c>
      <c r="H81" s="28"/>
      <c r="I81" s="28"/>
      <c r="J81" s="28"/>
      <c r="K81" s="34" t="e">
        <f>G81/$G$80</f>
        <v>#DIV/0!</v>
      </c>
    </row>
    <row r="82" spans="1:11" ht="15" x14ac:dyDescent="0.25">
      <c r="A82" s="20">
        <f>PG!A85</f>
        <v>0</v>
      </c>
      <c r="B82" s="30">
        <f>D82/$B$4</f>
        <v>0</v>
      </c>
      <c r="C82" s="28"/>
      <c r="D82" s="49"/>
      <c r="E82" s="31">
        <f>PG!E85</f>
        <v>0</v>
      </c>
      <c r="F82" s="24"/>
      <c r="G82" s="33">
        <f>+D82*E82</f>
        <v>0</v>
      </c>
      <c r="H82" s="28"/>
      <c r="I82" s="28"/>
      <c r="J82" s="28"/>
      <c r="K82" s="34" t="e">
        <f>G82/$G$80</f>
        <v>#DIV/0!</v>
      </c>
    </row>
    <row r="83" spans="1:11" ht="15" x14ac:dyDescent="0.25">
      <c r="A83" s="20">
        <f>PG!A86</f>
        <v>0</v>
      </c>
      <c r="B83" s="30">
        <f>D83/$B$4</f>
        <v>0</v>
      </c>
      <c r="C83" s="28"/>
      <c r="D83" s="49"/>
      <c r="E83" s="31">
        <f>PG!E86</f>
        <v>0</v>
      </c>
      <c r="F83" s="24"/>
      <c r="G83" s="33">
        <f>+D83*E83</f>
        <v>0</v>
      </c>
      <c r="H83" s="28"/>
      <c r="I83" s="28"/>
      <c r="J83" s="28"/>
      <c r="K83" s="34" t="e">
        <f>G83/$G$80</f>
        <v>#DIV/0!</v>
      </c>
    </row>
    <row r="84" spans="1:11" ht="16.5" x14ac:dyDescent="0.35">
      <c r="A84" s="20">
        <f>PG!A87</f>
        <v>0</v>
      </c>
      <c r="B84" s="30">
        <f>D84/$B$4</f>
        <v>0</v>
      </c>
      <c r="C84" s="28"/>
      <c r="D84" s="49"/>
      <c r="E84" s="31">
        <f>PG!E87</f>
        <v>0</v>
      </c>
      <c r="F84" s="32"/>
      <c r="G84" s="35">
        <f>E84*D84</f>
        <v>0</v>
      </c>
      <c r="H84" s="28"/>
      <c r="I84" s="28"/>
      <c r="J84" s="28"/>
      <c r="K84" s="36" t="e">
        <f>G84/$G$80</f>
        <v>#DIV/0!</v>
      </c>
    </row>
    <row r="85" spans="1:11" ht="15" x14ac:dyDescent="0.25">
      <c r="A85" s="20"/>
      <c r="B85" s="38"/>
      <c r="C85" s="28"/>
      <c r="D85" s="50"/>
      <c r="E85" s="31"/>
      <c r="F85" s="24"/>
      <c r="G85" s="25">
        <f>SUM(G81:G84)</f>
        <v>0</v>
      </c>
      <c r="H85" s="28"/>
      <c r="I85" s="28"/>
      <c r="J85" s="28"/>
      <c r="K85" s="29" t="e">
        <f>SUM(K81:K84)</f>
        <v>#DIV/0!</v>
      </c>
    </row>
    <row r="86" spans="1:11" ht="15.75" thickBot="1" x14ac:dyDescent="0.3">
      <c r="A86" s="20"/>
      <c r="B86" s="38"/>
      <c r="C86" s="28"/>
      <c r="D86" s="50"/>
      <c r="E86" s="31"/>
      <c r="F86" s="24"/>
      <c r="G86" s="25"/>
      <c r="H86" s="28"/>
      <c r="I86" s="28"/>
      <c r="J86" s="28"/>
      <c r="K86" s="29"/>
    </row>
    <row r="87" spans="1:11" ht="15.75" thickBot="1" x14ac:dyDescent="0.3">
      <c r="A87" s="39"/>
      <c r="B87" s="40"/>
      <c r="C87" s="40"/>
      <c r="D87" s="43">
        <f>SUM(D7:D85)</f>
        <v>0</v>
      </c>
      <c r="E87" s="41"/>
      <c r="F87" s="42" t="e">
        <f>F80+F75+F52+F6+F29</f>
        <v>#DIV/0!</v>
      </c>
      <c r="G87" s="60" t="e">
        <f>-(-G6-G52-G75-G80-G29)</f>
        <v>#DIV/0!</v>
      </c>
      <c r="H87" s="61"/>
      <c r="I87" s="40"/>
      <c r="J87" s="40"/>
      <c r="K87" s="44" t="e">
        <f>SUM(G27,G50,G73,G78,G85)/SUM(G6,G29,G52,G75,G80)</f>
        <v>#DIV/0!</v>
      </c>
    </row>
    <row r="88" spans="1:11" ht="15.75" thickBot="1" x14ac:dyDescent="0.3">
      <c r="G88" s="47" t="e">
        <f>+G87-'Budget Updated'!H16</f>
        <v>#DIV/0!</v>
      </c>
    </row>
    <row r="89" spans="1:11" ht="15.75" thickBot="1" x14ac:dyDescent="0.3">
      <c r="A89" s="39"/>
      <c r="B89" s="40"/>
      <c r="C89" s="40"/>
      <c r="D89" s="46"/>
      <c r="E89" s="41"/>
      <c r="F89" s="62" t="s">
        <v>53</v>
      </c>
      <c r="G89" s="60">
        <f>SUM(G85+G78+G73+G50+G27)</f>
        <v>0</v>
      </c>
      <c r="H89" s="59" t="e">
        <f>SUM(H80+H75+H52+H29+H6)</f>
        <v>#DIV/0!</v>
      </c>
      <c r="I89" s="40"/>
      <c r="J89" s="40"/>
      <c r="K89" s="44"/>
    </row>
    <row r="90" spans="1:11" x14ac:dyDescent="0.2">
      <c r="D90" s="53"/>
    </row>
    <row r="91" spans="1:11" x14ac:dyDescent="0.2">
      <c r="D91" s="53"/>
    </row>
  </sheetData>
  <mergeCells count="1">
    <mergeCell ref="A3:K3"/>
  </mergeCells>
  <pageMargins left="0.7" right="0.7" top="0.75" bottom="0.75" header="0.3" footer="0.3"/>
  <pageSetup scale="57" fitToHeight="0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4E30C-CA52-4587-B547-239108D62796}">
  <sheetPr>
    <pageSetUpPr fitToPage="1"/>
  </sheetPr>
  <dimension ref="A1:K91"/>
  <sheetViews>
    <sheetView workbookViewId="0">
      <pane ySplit="4" topLeftCell="A5" activePane="bottomLeft" state="frozen"/>
      <selection activeCell="I56" sqref="I56"/>
      <selection pane="bottomLeft" activeCell="C16" sqref="C16"/>
    </sheetView>
  </sheetViews>
  <sheetFormatPr defaultRowHeight="14.25" x14ac:dyDescent="0.2"/>
  <cols>
    <col min="1" max="1" width="9.140625" style="1"/>
    <col min="2" max="2" width="9.28515625" style="1" bestFit="1" customWidth="1"/>
    <col min="3" max="3" width="40.42578125" style="1" bestFit="1" customWidth="1"/>
    <col min="4" max="5" width="10.7109375" style="1" customWidth="1"/>
    <col min="6" max="6" width="15.42578125" style="6" bestFit="1" customWidth="1"/>
    <col min="7" max="8" width="14.7109375" style="1" customWidth="1"/>
    <col min="9" max="9" width="19" style="1" customWidth="1"/>
    <col min="10" max="10" width="17.5703125" style="1" customWidth="1"/>
    <col min="11" max="11" width="22.140625" style="1" customWidth="1"/>
    <col min="12" max="16384" width="9.140625" style="1"/>
  </cols>
  <sheetData>
    <row r="1" spans="1:11" ht="15" x14ac:dyDescent="0.25">
      <c r="A1" s="4" t="str">
        <f>+'Budget Updated'!A2</f>
        <v>Project - PROJECT NUMBER  PROJECT NAME</v>
      </c>
    </row>
    <row r="3" spans="1:11" ht="15.75" thickBot="1" x14ac:dyDescent="0.3">
      <c r="A3" s="200" t="str">
        <f>+'Budget Updated'!A17</f>
        <v>Construction Administration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ht="30" thickBot="1" x14ac:dyDescent="0.3">
      <c r="A4" s="7"/>
      <c r="B4" s="63">
        <f>(+J5-I5)/7</f>
        <v>4.2857142857142856</v>
      </c>
      <c r="C4" s="8" t="s">
        <v>10</v>
      </c>
      <c r="D4" s="2"/>
      <c r="E4" s="3"/>
      <c r="F4" s="9" t="s">
        <v>15</v>
      </c>
      <c r="G4" s="10" t="s">
        <v>3</v>
      </c>
      <c r="H4" s="11" t="s">
        <v>17</v>
      </c>
      <c r="I4" s="12" t="s">
        <v>21</v>
      </c>
      <c r="J4" s="12" t="s">
        <v>18</v>
      </c>
      <c r="K4" s="13" t="s">
        <v>52</v>
      </c>
    </row>
    <row r="5" spans="1:11" ht="15" x14ac:dyDescent="0.25">
      <c r="A5" s="14"/>
      <c r="B5" s="52" t="s">
        <v>9</v>
      </c>
      <c r="C5" s="8"/>
      <c r="D5" s="8"/>
      <c r="E5" s="15"/>
      <c r="F5" s="16"/>
      <c r="G5" s="17"/>
      <c r="H5" s="18"/>
      <c r="I5" s="51">
        <f>'Budget Updated'!C17</f>
        <v>45717</v>
      </c>
      <c r="J5" s="51">
        <f>'Budget Updated'!D17</f>
        <v>45747</v>
      </c>
      <c r="K5" s="19"/>
    </row>
    <row r="6" spans="1:11" ht="15" x14ac:dyDescent="0.25">
      <c r="A6" s="20"/>
      <c r="B6" s="21"/>
      <c r="C6" s="22" t="str">
        <f>'Budget Updated'!A22</f>
        <v>Dept Name 1</v>
      </c>
      <c r="D6" s="22" t="s">
        <v>0</v>
      </c>
      <c r="E6" s="23" t="s">
        <v>1</v>
      </c>
      <c r="F6" s="64" t="e">
        <f>+G27/($G$27+$G$50+$G$73+$G$78+$G$85)</f>
        <v>#DIV/0!</v>
      </c>
      <c r="G6" s="25" t="e">
        <f>'Budget Updated'!$H$17*F6</f>
        <v>#DIV/0!</v>
      </c>
      <c r="H6" s="26" t="e">
        <f>G6*(100%-'Budget Updated'!$B$8)</f>
        <v>#DIV/0!</v>
      </c>
      <c r="I6" s="27"/>
      <c r="J6" s="28"/>
      <c r="K6" s="29"/>
    </row>
    <row r="7" spans="1:11" ht="15" x14ac:dyDescent="0.25">
      <c r="A7" s="20">
        <f>PG!A7</f>
        <v>0</v>
      </c>
      <c r="B7" s="30">
        <f>D7/$B$4</f>
        <v>0</v>
      </c>
      <c r="C7" s="28" t="s">
        <v>13</v>
      </c>
      <c r="D7" s="49"/>
      <c r="E7" s="31">
        <v>315</v>
      </c>
      <c r="F7" s="24"/>
      <c r="G7" s="33">
        <f t="shared" ref="G7:G26" si="0">E7*D7</f>
        <v>0</v>
      </c>
      <c r="H7" s="27"/>
      <c r="I7" s="27"/>
      <c r="J7" s="28"/>
      <c r="K7" s="34" t="e">
        <f>G7/$G$6</f>
        <v>#DIV/0!</v>
      </c>
    </row>
    <row r="8" spans="1:11" ht="15" x14ac:dyDescent="0.25">
      <c r="A8" s="20">
        <f>PG!A8</f>
        <v>0</v>
      </c>
      <c r="B8" s="30">
        <f t="shared" ref="B8:B26" si="1">D8/$B$4</f>
        <v>0</v>
      </c>
      <c r="C8" s="28" t="s">
        <v>14</v>
      </c>
      <c r="D8" s="49"/>
      <c r="E8" s="31">
        <v>310</v>
      </c>
      <c r="F8" s="24"/>
      <c r="G8" s="33">
        <f t="shared" si="0"/>
        <v>0</v>
      </c>
      <c r="H8" s="27"/>
      <c r="I8" s="27"/>
      <c r="J8" s="28"/>
      <c r="K8" s="34" t="e">
        <f t="shared" ref="K8:K25" si="2">G8/$G$6</f>
        <v>#DIV/0!</v>
      </c>
    </row>
    <row r="9" spans="1:11" ht="15" x14ac:dyDescent="0.25">
      <c r="A9" s="20">
        <f>PG!A9</f>
        <v>0</v>
      </c>
      <c r="B9" s="30">
        <f t="shared" si="1"/>
        <v>0</v>
      </c>
      <c r="C9" s="28" t="s">
        <v>58</v>
      </c>
      <c r="D9" s="49"/>
      <c r="E9" s="31">
        <v>250</v>
      </c>
      <c r="F9" s="24"/>
      <c r="G9" s="33">
        <f t="shared" ref="G9:G15" si="3">E9*D9</f>
        <v>0</v>
      </c>
      <c r="H9" s="27"/>
      <c r="I9" s="27"/>
      <c r="J9" s="28"/>
      <c r="K9" s="34" t="e">
        <f t="shared" ref="K9:K15" si="4">G9/$G$6</f>
        <v>#DIV/0!</v>
      </c>
    </row>
    <row r="10" spans="1:11" ht="15" x14ac:dyDescent="0.25">
      <c r="A10" s="20">
        <f>PG!A10</f>
        <v>0</v>
      </c>
      <c r="B10" s="30">
        <f t="shared" si="1"/>
        <v>0</v>
      </c>
      <c r="C10" s="28" t="s">
        <v>86</v>
      </c>
      <c r="D10" s="49"/>
      <c r="E10" s="31">
        <v>175</v>
      </c>
      <c r="F10" s="24"/>
      <c r="G10" s="33">
        <f t="shared" si="3"/>
        <v>0</v>
      </c>
      <c r="H10" s="27"/>
      <c r="I10" s="27"/>
      <c r="J10" s="28"/>
      <c r="K10" s="34" t="e">
        <f t="shared" si="4"/>
        <v>#DIV/0!</v>
      </c>
    </row>
    <row r="11" spans="1:11" ht="15" x14ac:dyDescent="0.25">
      <c r="A11" s="20">
        <f>PG!A11</f>
        <v>0</v>
      </c>
      <c r="B11" s="30">
        <f t="shared" si="1"/>
        <v>0</v>
      </c>
      <c r="C11" s="28" t="s">
        <v>87</v>
      </c>
      <c r="D11" s="49"/>
      <c r="E11" s="31">
        <v>170</v>
      </c>
      <c r="F11" s="24"/>
      <c r="G11" s="33">
        <f t="shared" si="3"/>
        <v>0</v>
      </c>
      <c r="H11" s="27"/>
      <c r="I11" s="27"/>
      <c r="J11" s="28"/>
      <c r="K11" s="34" t="e">
        <f t="shared" si="4"/>
        <v>#DIV/0!</v>
      </c>
    </row>
    <row r="12" spans="1:11" ht="15" x14ac:dyDescent="0.25">
      <c r="A12" s="20">
        <f>PG!A12</f>
        <v>0</v>
      </c>
      <c r="B12" s="30">
        <f t="shared" si="1"/>
        <v>0</v>
      </c>
      <c r="C12" s="28" t="s">
        <v>88</v>
      </c>
      <c r="D12" s="49"/>
      <c r="E12" s="31">
        <v>150</v>
      </c>
      <c r="F12" s="24"/>
      <c r="G12" s="33">
        <f t="shared" si="3"/>
        <v>0</v>
      </c>
      <c r="H12" s="27"/>
      <c r="I12" s="27"/>
      <c r="J12" s="28"/>
      <c r="K12" s="34" t="e">
        <f t="shared" si="4"/>
        <v>#DIV/0!</v>
      </c>
    </row>
    <row r="13" spans="1:11" ht="15" x14ac:dyDescent="0.25">
      <c r="A13" s="20">
        <f>PG!A13</f>
        <v>0</v>
      </c>
      <c r="B13" s="30">
        <f t="shared" si="1"/>
        <v>0</v>
      </c>
      <c r="C13" s="28" t="s">
        <v>89</v>
      </c>
      <c r="D13" s="49"/>
      <c r="E13" s="31">
        <v>155</v>
      </c>
      <c r="F13" s="24"/>
      <c r="G13" s="33">
        <f t="shared" si="3"/>
        <v>0</v>
      </c>
      <c r="H13" s="27"/>
      <c r="I13" s="27"/>
      <c r="J13" s="28"/>
      <c r="K13" s="34" t="e">
        <f t="shared" si="4"/>
        <v>#DIV/0!</v>
      </c>
    </row>
    <row r="14" spans="1:11" ht="15" x14ac:dyDescent="0.25">
      <c r="A14" s="20">
        <f>PG!A14</f>
        <v>0</v>
      </c>
      <c r="B14" s="30">
        <f t="shared" si="1"/>
        <v>0</v>
      </c>
      <c r="C14" s="28" t="s">
        <v>90</v>
      </c>
      <c r="D14" s="49"/>
      <c r="E14" s="31">
        <v>140</v>
      </c>
      <c r="F14" s="24"/>
      <c r="G14" s="33">
        <f t="shared" si="3"/>
        <v>0</v>
      </c>
      <c r="H14" s="27"/>
      <c r="I14" s="27"/>
      <c r="J14" s="28"/>
      <c r="K14" s="34" t="e">
        <f t="shared" si="4"/>
        <v>#DIV/0!</v>
      </c>
    </row>
    <row r="15" spans="1:11" ht="15" x14ac:dyDescent="0.25">
      <c r="A15" s="20">
        <f>PG!A15</f>
        <v>0</v>
      </c>
      <c r="B15" s="30">
        <f t="shared" si="1"/>
        <v>0</v>
      </c>
      <c r="C15" s="28" t="s">
        <v>91</v>
      </c>
      <c r="D15" s="49"/>
      <c r="E15" s="31">
        <v>115</v>
      </c>
      <c r="F15" s="24"/>
      <c r="G15" s="33">
        <f t="shared" si="3"/>
        <v>0</v>
      </c>
      <c r="H15" s="27"/>
      <c r="I15" s="27"/>
      <c r="J15" s="28"/>
      <c r="K15" s="34" t="e">
        <f t="shared" si="4"/>
        <v>#DIV/0!</v>
      </c>
    </row>
    <row r="16" spans="1:11" ht="15" x14ac:dyDescent="0.25">
      <c r="A16" s="20">
        <f>PG!A16</f>
        <v>0</v>
      </c>
      <c r="B16" s="30">
        <f t="shared" si="1"/>
        <v>0</v>
      </c>
      <c r="C16" s="28" t="s">
        <v>92</v>
      </c>
      <c r="D16" s="49"/>
      <c r="E16" s="31">
        <v>65</v>
      </c>
      <c r="F16" s="24"/>
      <c r="G16" s="33">
        <f t="shared" si="0"/>
        <v>0</v>
      </c>
      <c r="H16" s="28"/>
      <c r="I16" s="28"/>
      <c r="J16" s="28"/>
      <c r="K16" s="34" t="e">
        <f t="shared" si="2"/>
        <v>#DIV/0!</v>
      </c>
    </row>
    <row r="17" spans="1:11" ht="15" x14ac:dyDescent="0.25">
      <c r="A17" s="20">
        <f>PG!A17</f>
        <v>0</v>
      </c>
      <c r="B17" s="30">
        <f t="shared" si="1"/>
        <v>0</v>
      </c>
      <c r="C17" s="28" t="s">
        <v>93</v>
      </c>
      <c r="D17" s="49"/>
      <c r="E17" s="31">
        <v>155</v>
      </c>
      <c r="F17" s="24"/>
      <c r="G17" s="33">
        <f t="shared" si="0"/>
        <v>0</v>
      </c>
      <c r="H17" s="28"/>
      <c r="I17" s="28"/>
      <c r="J17" s="28"/>
      <c r="K17" s="34" t="e">
        <f t="shared" si="2"/>
        <v>#DIV/0!</v>
      </c>
    </row>
    <row r="18" spans="1:11" ht="15" x14ac:dyDescent="0.25">
      <c r="A18" s="20">
        <f>PG!A18</f>
        <v>0</v>
      </c>
      <c r="B18" s="30">
        <f t="shared" si="1"/>
        <v>0</v>
      </c>
      <c r="C18" s="28" t="s">
        <v>94</v>
      </c>
      <c r="D18" s="49"/>
      <c r="E18" s="31">
        <v>145</v>
      </c>
      <c r="F18" s="24"/>
      <c r="G18" s="33">
        <f t="shared" si="0"/>
        <v>0</v>
      </c>
      <c r="H18" s="28"/>
      <c r="I18" s="28"/>
      <c r="J18" s="28"/>
      <c r="K18" s="34" t="e">
        <f t="shared" si="2"/>
        <v>#DIV/0!</v>
      </c>
    </row>
    <row r="19" spans="1:11" ht="15" x14ac:dyDescent="0.25">
      <c r="A19" s="20">
        <f>PG!A19</f>
        <v>0</v>
      </c>
      <c r="B19" s="30">
        <f t="shared" si="1"/>
        <v>0</v>
      </c>
      <c r="C19" s="28" t="s">
        <v>95</v>
      </c>
      <c r="D19" s="49"/>
      <c r="E19" s="31">
        <v>125</v>
      </c>
      <c r="F19" s="24"/>
      <c r="G19" s="33">
        <f t="shared" si="0"/>
        <v>0</v>
      </c>
      <c r="H19" s="28"/>
      <c r="I19" s="28"/>
      <c r="J19" s="28"/>
      <c r="K19" s="34" t="e">
        <f t="shared" si="2"/>
        <v>#DIV/0!</v>
      </c>
    </row>
    <row r="20" spans="1:11" ht="15" x14ac:dyDescent="0.25">
      <c r="A20" s="20">
        <f>PG!A20</f>
        <v>0</v>
      </c>
      <c r="B20" s="30">
        <f t="shared" si="1"/>
        <v>0</v>
      </c>
      <c r="C20" s="28" t="s">
        <v>19</v>
      </c>
      <c r="D20" s="49"/>
      <c r="E20" s="31">
        <v>110</v>
      </c>
      <c r="F20" s="24"/>
      <c r="G20" s="33">
        <f t="shared" si="0"/>
        <v>0</v>
      </c>
      <c r="H20" s="28"/>
      <c r="I20" s="28"/>
      <c r="J20" s="28"/>
      <c r="K20" s="34" t="e">
        <f t="shared" si="2"/>
        <v>#DIV/0!</v>
      </c>
    </row>
    <row r="21" spans="1:11" ht="15" x14ac:dyDescent="0.25">
      <c r="A21" s="20">
        <f>PG!A21</f>
        <v>0</v>
      </c>
      <c r="B21" s="30">
        <f t="shared" si="1"/>
        <v>0</v>
      </c>
      <c r="C21" s="28" t="s">
        <v>96</v>
      </c>
      <c r="D21" s="49"/>
      <c r="E21" s="31">
        <v>100</v>
      </c>
      <c r="F21" s="24"/>
      <c r="G21" s="33">
        <f>+D21*E21</f>
        <v>0</v>
      </c>
      <c r="H21" s="28"/>
      <c r="I21" s="28"/>
      <c r="J21" s="28"/>
      <c r="K21" s="34" t="e">
        <f t="shared" si="2"/>
        <v>#DIV/0!</v>
      </c>
    </row>
    <row r="22" spans="1:11" ht="15" x14ac:dyDescent="0.25">
      <c r="A22" s="20">
        <f>PG!A22</f>
        <v>0</v>
      </c>
      <c r="B22" s="30">
        <f t="shared" si="1"/>
        <v>0</v>
      </c>
      <c r="C22" s="28" t="s">
        <v>97</v>
      </c>
      <c r="D22" s="49"/>
      <c r="E22" s="31">
        <v>50</v>
      </c>
      <c r="F22" s="24"/>
      <c r="G22" s="33">
        <f>+D22*E22</f>
        <v>0</v>
      </c>
      <c r="H22" s="28"/>
      <c r="I22" s="28"/>
      <c r="J22" s="28"/>
      <c r="K22" s="34" t="e">
        <f t="shared" si="2"/>
        <v>#DIV/0!</v>
      </c>
    </row>
    <row r="23" spans="1:11" ht="15" x14ac:dyDescent="0.25">
      <c r="A23" s="20">
        <f>PG!A23</f>
        <v>0</v>
      </c>
      <c r="B23" s="30">
        <f t="shared" ref="B23:B24" si="5">D23/$B$4</f>
        <v>0</v>
      </c>
      <c r="C23" s="28" t="s">
        <v>38</v>
      </c>
      <c r="D23" s="49"/>
      <c r="E23" s="31">
        <v>130</v>
      </c>
      <c r="F23" s="24"/>
      <c r="G23" s="33">
        <f t="shared" ref="G23:G24" si="6">+D23*E23</f>
        <v>0</v>
      </c>
      <c r="H23" s="28"/>
      <c r="I23" s="28"/>
      <c r="J23" s="28"/>
      <c r="K23" s="34" t="e">
        <f t="shared" ref="K23:K24" si="7">G23/$G$6</f>
        <v>#DIV/0!</v>
      </c>
    </row>
    <row r="24" spans="1:11" ht="15" x14ac:dyDescent="0.25">
      <c r="A24" s="20">
        <f>PG!A24</f>
        <v>0</v>
      </c>
      <c r="B24" s="30">
        <f t="shared" si="5"/>
        <v>0</v>
      </c>
      <c r="C24" s="28" t="s">
        <v>98</v>
      </c>
      <c r="D24" s="49"/>
      <c r="E24" s="31">
        <v>150</v>
      </c>
      <c r="F24" s="24"/>
      <c r="G24" s="33">
        <f t="shared" si="6"/>
        <v>0</v>
      </c>
      <c r="H24" s="28"/>
      <c r="I24" s="28"/>
      <c r="J24" s="28"/>
      <c r="K24" s="34" t="e">
        <f t="shared" si="7"/>
        <v>#DIV/0!</v>
      </c>
    </row>
    <row r="25" spans="1:11" ht="15" x14ac:dyDescent="0.25">
      <c r="A25" s="20">
        <f>PG!A25</f>
        <v>0</v>
      </c>
      <c r="B25" s="30">
        <f t="shared" si="1"/>
        <v>0</v>
      </c>
      <c r="C25" s="28" t="s">
        <v>99</v>
      </c>
      <c r="D25" s="49"/>
      <c r="E25" s="31">
        <v>155</v>
      </c>
      <c r="F25" s="24"/>
      <c r="G25" s="33">
        <f>+D25*E25</f>
        <v>0</v>
      </c>
      <c r="H25" s="28"/>
      <c r="I25" s="28"/>
      <c r="J25" s="28"/>
      <c r="K25" s="34" t="e">
        <f t="shared" si="2"/>
        <v>#DIV/0!</v>
      </c>
    </row>
    <row r="26" spans="1:11" ht="16.5" x14ac:dyDescent="0.35">
      <c r="A26" s="20">
        <f>PG!A27</f>
        <v>0</v>
      </c>
      <c r="B26" s="30">
        <f t="shared" si="1"/>
        <v>0</v>
      </c>
      <c r="C26" s="28" t="s">
        <v>100</v>
      </c>
      <c r="D26" s="49"/>
      <c r="E26" s="31">
        <v>80</v>
      </c>
      <c r="F26" s="24"/>
      <c r="G26" s="35">
        <f t="shared" si="0"/>
        <v>0</v>
      </c>
      <c r="H26" s="28"/>
      <c r="I26" s="28"/>
      <c r="J26" s="28"/>
      <c r="K26" s="36" t="e">
        <f>G26/$G$6</f>
        <v>#DIV/0!</v>
      </c>
    </row>
    <row r="27" spans="1:11" ht="15" x14ac:dyDescent="0.25">
      <c r="A27" s="20"/>
      <c r="B27" s="37"/>
      <c r="C27" s="28"/>
      <c r="D27" s="50"/>
      <c r="E27" s="31"/>
      <c r="F27" s="24"/>
      <c r="G27" s="25">
        <f>SUM(G7:G26)</f>
        <v>0</v>
      </c>
      <c r="H27" s="28"/>
      <c r="I27" s="28"/>
      <c r="J27" s="28"/>
      <c r="K27" s="29" t="e">
        <f>SUM(K7:K26)</f>
        <v>#DIV/0!</v>
      </c>
    </row>
    <row r="28" spans="1:11" ht="15" x14ac:dyDescent="0.25">
      <c r="A28" s="20"/>
      <c r="B28" s="37"/>
      <c r="C28" s="28"/>
      <c r="D28" s="50"/>
      <c r="E28" s="31"/>
      <c r="F28" s="24"/>
      <c r="G28" s="25"/>
      <c r="H28" s="28"/>
      <c r="I28" s="28"/>
      <c r="J28" s="28"/>
      <c r="K28" s="29"/>
    </row>
    <row r="29" spans="1:11" ht="15" x14ac:dyDescent="0.25">
      <c r="A29" s="20"/>
      <c r="B29" s="37"/>
      <c r="C29" s="22" t="str">
        <f>'Budget Updated'!A23</f>
        <v>Dept Name 2</v>
      </c>
      <c r="D29" s="50"/>
      <c r="E29" s="31"/>
      <c r="F29" s="64" t="e">
        <f>+G50/($G$27+$G$50+$G$73+$G$78+$G$85)</f>
        <v>#DIV/0!</v>
      </c>
      <c r="G29" s="25" t="e">
        <f>'Budget Updated'!$H$17*F29</f>
        <v>#DIV/0!</v>
      </c>
      <c r="H29" s="26" t="e">
        <f>G29*(100%-'Budget Updated'!$B$8)</f>
        <v>#DIV/0!</v>
      </c>
      <c r="I29" s="28"/>
      <c r="J29" s="28"/>
      <c r="K29" s="29"/>
    </row>
    <row r="30" spans="1:11" ht="15" x14ac:dyDescent="0.25">
      <c r="A30" s="20">
        <f>PG!A31</f>
        <v>0</v>
      </c>
      <c r="B30" s="30">
        <f>D30/$B$4</f>
        <v>0</v>
      </c>
      <c r="C30" s="28" t="s">
        <v>13</v>
      </c>
      <c r="D30" s="49"/>
      <c r="E30" s="31">
        <v>315</v>
      </c>
      <c r="F30" s="24"/>
      <c r="G30" s="33">
        <f>E30*D30</f>
        <v>0</v>
      </c>
      <c r="H30" s="28"/>
      <c r="I30" s="28"/>
      <c r="J30" s="28"/>
      <c r="K30" s="34" t="e">
        <f t="shared" ref="K30:K49" si="8">G30/$G$29</f>
        <v>#DIV/0!</v>
      </c>
    </row>
    <row r="31" spans="1:11" ht="15" x14ac:dyDescent="0.25">
      <c r="A31" s="20">
        <f>PG!A32</f>
        <v>0</v>
      </c>
      <c r="B31" s="30">
        <f t="shared" ref="B31:B49" si="9">D31/$B$4</f>
        <v>0</v>
      </c>
      <c r="C31" s="28" t="s">
        <v>14</v>
      </c>
      <c r="D31" s="49"/>
      <c r="E31" s="31">
        <v>310</v>
      </c>
      <c r="F31" s="24"/>
      <c r="G31" s="33">
        <f t="shared" ref="G31:G49" si="10">E31*D31</f>
        <v>0</v>
      </c>
      <c r="H31" s="28"/>
      <c r="I31" s="28"/>
      <c r="J31" s="28"/>
      <c r="K31" s="34" t="e">
        <f t="shared" si="8"/>
        <v>#DIV/0!</v>
      </c>
    </row>
    <row r="32" spans="1:11" ht="15" x14ac:dyDescent="0.25">
      <c r="A32" s="20">
        <f>PG!A33</f>
        <v>0</v>
      </c>
      <c r="B32" s="30">
        <f t="shared" si="9"/>
        <v>0</v>
      </c>
      <c r="C32" s="28" t="s">
        <v>58</v>
      </c>
      <c r="D32" s="49"/>
      <c r="E32" s="31">
        <v>250</v>
      </c>
      <c r="F32" s="24"/>
      <c r="G32" s="33">
        <f t="shared" ref="G32:G40" si="11">E32*D32</f>
        <v>0</v>
      </c>
      <c r="H32" s="28"/>
      <c r="I32" s="28"/>
      <c r="J32" s="28"/>
      <c r="K32" s="34" t="e">
        <f t="shared" ref="K32:K40" si="12">G32/$G$29</f>
        <v>#DIV/0!</v>
      </c>
    </row>
    <row r="33" spans="1:11" ht="15" x14ac:dyDescent="0.25">
      <c r="A33" s="20">
        <f>PG!A34</f>
        <v>0</v>
      </c>
      <c r="B33" s="30">
        <f t="shared" si="9"/>
        <v>0</v>
      </c>
      <c r="C33" s="28" t="s">
        <v>86</v>
      </c>
      <c r="D33" s="49"/>
      <c r="E33" s="31">
        <v>175</v>
      </c>
      <c r="F33" s="24"/>
      <c r="G33" s="33">
        <f t="shared" si="11"/>
        <v>0</v>
      </c>
      <c r="H33" s="28"/>
      <c r="I33" s="28"/>
      <c r="J33" s="28"/>
      <c r="K33" s="34" t="e">
        <f t="shared" si="12"/>
        <v>#DIV/0!</v>
      </c>
    </row>
    <row r="34" spans="1:11" ht="15" x14ac:dyDescent="0.25">
      <c r="A34" s="20">
        <f>PG!A35</f>
        <v>0</v>
      </c>
      <c r="B34" s="30">
        <f t="shared" si="9"/>
        <v>0</v>
      </c>
      <c r="C34" s="28" t="s">
        <v>87</v>
      </c>
      <c r="D34" s="49"/>
      <c r="E34" s="31">
        <v>170</v>
      </c>
      <c r="F34" s="24"/>
      <c r="G34" s="33">
        <f t="shared" si="11"/>
        <v>0</v>
      </c>
      <c r="H34" s="28"/>
      <c r="I34" s="28"/>
      <c r="J34" s="28"/>
      <c r="K34" s="34" t="e">
        <f t="shared" si="12"/>
        <v>#DIV/0!</v>
      </c>
    </row>
    <row r="35" spans="1:11" ht="15" x14ac:dyDescent="0.25">
      <c r="A35" s="20">
        <f>PG!A36</f>
        <v>0</v>
      </c>
      <c r="B35" s="30">
        <f t="shared" si="9"/>
        <v>0</v>
      </c>
      <c r="C35" s="28" t="s">
        <v>88</v>
      </c>
      <c r="D35" s="49"/>
      <c r="E35" s="31">
        <v>150</v>
      </c>
      <c r="F35" s="24"/>
      <c r="G35" s="33">
        <f t="shared" si="11"/>
        <v>0</v>
      </c>
      <c r="H35" s="28"/>
      <c r="I35" s="28"/>
      <c r="J35" s="28"/>
      <c r="K35" s="34" t="e">
        <f t="shared" si="12"/>
        <v>#DIV/0!</v>
      </c>
    </row>
    <row r="36" spans="1:11" ht="15" x14ac:dyDescent="0.25">
      <c r="A36" s="20">
        <f>PG!A37</f>
        <v>0</v>
      </c>
      <c r="B36" s="30">
        <f t="shared" si="9"/>
        <v>0</v>
      </c>
      <c r="C36" s="28" t="s">
        <v>89</v>
      </c>
      <c r="D36" s="49"/>
      <c r="E36" s="31">
        <v>155</v>
      </c>
      <c r="F36" s="24"/>
      <c r="G36" s="33">
        <f t="shared" si="11"/>
        <v>0</v>
      </c>
      <c r="H36" s="28"/>
      <c r="I36" s="28"/>
      <c r="J36" s="28"/>
      <c r="K36" s="34" t="e">
        <f t="shared" si="12"/>
        <v>#DIV/0!</v>
      </c>
    </row>
    <row r="37" spans="1:11" ht="15" x14ac:dyDescent="0.25">
      <c r="A37" s="20">
        <f>PG!A38</f>
        <v>0</v>
      </c>
      <c r="B37" s="30">
        <f t="shared" si="9"/>
        <v>0</v>
      </c>
      <c r="C37" s="28" t="s">
        <v>90</v>
      </c>
      <c r="D37" s="49"/>
      <c r="E37" s="31">
        <v>140</v>
      </c>
      <c r="F37" s="24"/>
      <c r="G37" s="33">
        <f t="shared" si="11"/>
        <v>0</v>
      </c>
      <c r="H37" s="28"/>
      <c r="I37" s="28"/>
      <c r="J37" s="28"/>
      <c r="K37" s="34" t="e">
        <f t="shared" si="12"/>
        <v>#DIV/0!</v>
      </c>
    </row>
    <row r="38" spans="1:11" ht="15" x14ac:dyDescent="0.25">
      <c r="A38" s="20">
        <f>PG!A39</f>
        <v>0</v>
      </c>
      <c r="B38" s="30">
        <f t="shared" si="9"/>
        <v>0</v>
      </c>
      <c r="C38" s="28" t="s">
        <v>91</v>
      </c>
      <c r="D38" s="49"/>
      <c r="E38" s="31">
        <v>115</v>
      </c>
      <c r="F38" s="24"/>
      <c r="G38" s="33">
        <f t="shared" si="11"/>
        <v>0</v>
      </c>
      <c r="H38" s="28"/>
      <c r="I38" s="28"/>
      <c r="J38" s="28"/>
      <c r="K38" s="34" t="e">
        <f t="shared" si="12"/>
        <v>#DIV/0!</v>
      </c>
    </row>
    <row r="39" spans="1:11" ht="15" x14ac:dyDescent="0.25">
      <c r="A39" s="20">
        <f>PG!A40</f>
        <v>0</v>
      </c>
      <c r="B39" s="30">
        <f t="shared" si="9"/>
        <v>0</v>
      </c>
      <c r="C39" s="28" t="s">
        <v>92</v>
      </c>
      <c r="D39" s="49"/>
      <c r="E39" s="31">
        <v>65</v>
      </c>
      <c r="F39" s="24"/>
      <c r="G39" s="33">
        <f t="shared" si="11"/>
        <v>0</v>
      </c>
      <c r="H39" s="28"/>
      <c r="I39" s="28"/>
      <c r="J39" s="28"/>
      <c r="K39" s="34" t="e">
        <f t="shared" si="12"/>
        <v>#DIV/0!</v>
      </c>
    </row>
    <row r="40" spans="1:11" ht="15" x14ac:dyDescent="0.25">
      <c r="A40" s="20">
        <f>PG!A41</f>
        <v>0</v>
      </c>
      <c r="B40" s="30">
        <f t="shared" si="9"/>
        <v>0</v>
      </c>
      <c r="C40" s="28" t="s">
        <v>93</v>
      </c>
      <c r="D40" s="49"/>
      <c r="E40" s="31">
        <v>155</v>
      </c>
      <c r="F40" s="24"/>
      <c r="G40" s="33">
        <f t="shared" si="11"/>
        <v>0</v>
      </c>
      <c r="H40" s="28"/>
      <c r="I40" s="28"/>
      <c r="J40" s="28"/>
      <c r="K40" s="34" t="e">
        <f t="shared" si="12"/>
        <v>#DIV/0!</v>
      </c>
    </row>
    <row r="41" spans="1:11" ht="15" x14ac:dyDescent="0.25">
      <c r="A41" s="20">
        <f>PG!A42</f>
        <v>0</v>
      </c>
      <c r="B41" s="30">
        <f t="shared" si="9"/>
        <v>0</v>
      </c>
      <c r="C41" s="28" t="s">
        <v>94</v>
      </c>
      <c r="D41" s="49"/>
      <c r="E41" s="31">
        <v>145</v>
      </c>
      <c r="F41" s="24"/>
      <c r="G41" s="33">
        <f>E41*D41</f>
        <v>0</v>
      </c>
      <c r="H41" s="28"/>
      <c r="I41" s="28"/>
      <c r="J41" s="28"/>
      <c r="K41" s="34" t="e">
        <f t="shared" si="8"/>
        <v>#DIV/0!</v>
      </c>
    </row>
    <row r="42" spans="1:11" ht="15" x14ac:dyDescent="0.25">
      <c r="A42" s="20">
        <f>PG!A43</f>
        <v>0</v>
      </c>
      <c r="B42" s="30">
        <f t="shared" si="9"/>
        <v>0</v>
      </c>
      <c r="C42" s="28" t="s">
        <v>95</v>
      </c>
      <c r="D42" s="49"/>
      <c r="E42" s="31">
        <v>125</v>
      </c>
      <c r="F42" s="24"/>
      <c r="G42" s="33">
        <f>E42*D42</f>
        <v>0</v>
      </c>
      <c r="H42" s="28"/>
      <c r="I42" s="28"/>
      <c r="J42" s="28"/>
      <c r="K42" s="34" t="e">
        <f t="shared" si="8"/>
        <v>#DIV/0!</v>
      </c>
    </row>
    <row r="43" spans="1:11" ht="15" x14ac:dyDescent="0.25">
      <c r="A43" s="20">
        <f>PG!A44</f>
        <v>0</v>
      </c>
      <c r="B43" s="30">
        <f t="shared" si="9"/>
        <v>0</v>
      </c>
      <c r="C43" s="28" t="s">
        <v>19</v>
      </c>
      <c r="D43" s="49"/>
      <c r="E43" s="31">
        <v>110</v>
      </c>
      <c r="F43" s="24"/>
      <c r="G43" s="33">
        <f t="shared" si="10"/>
        <v>0</v>
      </c>
      <c r="H43" s="28"/>
      <c r="I43" s="28"/>
      <c r="J43" s="28"/>
      <c r="K43" s="34" t="e">
        <f t="shared" si="8"/>
        <v>#DIV/0!</v>
      </c>
    </row>
    <row r="44" spans="1:11" ht="15" x14ac:dyDescent="0.25">
      <c r="A44" s="20">
        <f>PG!A45</f>
        <v>0</v>
      </c>
      <c r="B44" s="30">
        <f t="shared" si="9"/>
        <v>0</v>
      </c>
      <c r="C44" s="28" t="s">
        <v>96</v>
      </c>
      <c r="D44" s="49"/>
      <c r="E44" s="31">
        <v>100</v>
      </c>
      <c r="F44" s="24"/>
      <c r="G44" s="33">
        <f t="shared" si="10"/>
        <v>0</v>
      </c>
      <c r="H44" s="28"/>
      <c r="I44" s="28"/>
      <c r="J44" s="28"/>
      <c r="K44" s="34" t="e">
        <f t="shared" si="8"/>
        <v>#DIV/0!</v>
      </c>
    </row>
    <row r="45" spans="1:11" ht="15" x14ac:dyDescent="0.25">
      <c r="A45" s="20">
        <f>PG!A46</f>
        <v>0</v>
      </c>
      <c r="B45" s="30">
        <f t="shared" si="9"/>
        <v>0</v>
      </c>
      <c r="C45" s="28" t="s">
        <v>97</v>
      </c>
      <c r="D45" s="49"/>
      <c r="E45" s="31">
        <v>50</v>
      </c>
      <c r="F45" s="24"/>
      <c r="G45" s="33">
        <f>+D45*E45</f>
        <v>0</v>
      </c>
      <c r="H45" s="28"/>
      <c r="I45" s="28"/>
      <c r="J45" s="28"/>
      <c r="K45" s="34" t="e">
        <f>G45/$G$6</f>
        <v>#DIV/0!</v>
      </c>
    </row>
    <row r="46" spans="1:11" ht="15" x14ac:dyDescent="0.25">
      <c r="A46" s="20">
        <f>PG!A47</f>
        <v>0</v>
      </c>
      <c r="B46" s="30">
        <f t="shared" ref="B46:B47" si="13">D46/$B$4</f>
        <v>0</v>
      </c>
      <c r="C46" s="28" t="s">
        <v>38</v>
      </c>
      <c r="D46" s="49"/>
      <c r="E46" s="31">
        <v>130</v>
      </c>
      <c r="F46" s="24"/>
      <c r="G46" s="33">
        <f t="shared" ref="G46:G47" si="14">+D46*E46</f>
        <v>0</v>
      </c>
      <c r="H46" s="28"/>
      <c r="I46" s="28"/>
      <c r="J46" s="28"/>
      <c r="K46" s="34" t="e">
        <f t="shared" ref="K46:K47" si="15">G46/$G$6</f>
        <v>#DIV/0!</v>
      </c>
    </row>
    <row r="47" spans="1:11" ht="15" x14ac:dyDescent="0.25">
      <c r="A47" s="20">
        <f>PG!A48</f>
        <v>0</v>
      </c>
      <c r="B47" s="30">
        <f t="shared" si="13"/>
        <v>0</v>
      </c>
      <c r="C47" s="28" t="s">
        <v>98</v>
      </c>
      <c r="D47" s="49"/>
      <c r="E47" s="31">
        <v>150</v>
      </c>
      <c r="F47" s="24"/>
      <c r="G47" s="33">
        <f t="shared" si="14"/>
        <v>0</v>
      </c>
      <c r="H47" s="28"/>
      <c r="I47" s="28"/>
      <c r="J47" s="28"/>
      <c r="K47" s="34" t="e">
        <f t="shared" si="15"/>
        <v>#DIV/0!</v>
      </c>
    </row>
    <row r="48" spans="1:11" ht="15" x14ac:dyDescent="0.25">
      <c r="A48" s="20">
        <f>PG!A49</f>
        <v>0</v>
      </c>
      <c r="B48" s="30">
        <f t="shared" si="9"/>
        <v>0</v>
      </c>
      <c r="C48" s="28" t="s">
        <v>99</v>
      </c>
      <c r="D48" s="49"/>
      <c r="E48" s="31">
        <v>155</v>
      </c>
      <c r="F48" s="24"/>
      <c r="G48" s="33">
        <f>+D48*E48</f>
        <v>0</v>
      </c>
      <c r="H48" s="28"/>
      <c r="I48" s="28"/>
      <c r="J48" s="28"/>
      <c r="K48" s="34" t="e">
        <f t="shared" si="8"/>
        <v>#DIV/0!</v>
      </c>
    </row>
    <row r="49" spans="1:11" ht="16.5" x14ac:dyDescent="0.35">
      <c r="A49" s="20">
        <f>PG!A51</f>
        <v>0</v>
      </c>
      <c r="B49" s="30">
        <f t="shared" si="9"/>
        <v>0</v>
      </c>
      <c r="C49" s="28" t="s">
        <v>100</v>
      </c>
      <c r="D49" s="49"/>
      <c r="E49" s="31">
        <v>80</v>
      </c>
      <c r="F49" s="24"/>
      <c r="G49" s="35">
        <f t="shared" si="10"/>
        <v>0</v>
      </c>
      <c r="H49" s="28"/>
      <c r="I49" s="28"/>
      <c r="J49" s="28"/>
      <c r="K49" s="36" t="e">
        <f t="shared" si="8"/>
        <v>#DIV/0!</v>
      </c>
    </row>
    <row r="50" spans="1:11" ht="15" x14ac:dyDescent="0.25">
      <c r="A50" s="20"/>
      <c r="B50" s="30"/>
      <c r="C50" s="28"/>
      <c r="D50" s="50"/>
      <c r="E50" s="31"/>
      <c r="F50" s="24"/>
      <c r="G50" s="25">
        <f>SUM(G30:G49)</f>
        <v>0</v>
      </c>
      <c r="H50" s="28"/>
      <c r="I50" s="28"/>
      <c r="J50" s="28"/>
      <c r="K50" s="29" t="e">
        <f>SUM(K30:K49)</f>
        <v>#DIV/0!</v>
      </c>
    </row>
    <row r="51" spans="1:11" ht="15" x14ac:dyDescent="0.25">
      <c r="A51" s="20"/>
      <c r="B51" s="37"/>
      <c r="C51" s="28"/>
      <c r="D51" s="50"/>
      <c r="E51" s="31"/>
      <c r="F51" s="24"/>
      <c r="G51" s="25"/>
      <c r="H51" s="28"/>
      <c r="I51" s="28"/>
      <c r="J51" s="28"/>
      <c r="K51" s="29"/>
    </row>
    <row r="52" spans="1:11" ht="15" x14ac:dyDescent="0.25">
      <c r="A52" s="20"/>
      <c r="B52" s="37"/>
      <c r="C52" s="22" t="str">
        <f>'Budget Updated'!A24</f>
        <v>Dept Name 3</v>
      </c>
      <c r="D52" s="50"/>
      <c r="E52" s="31"/>
      <c r="F52" s="64" t="e">
        <f>+G73/($G$27+$G$50+$G$73+$G$78+$G$85)</f>
        <v>#DIV/0!</v>
      </c>
      <c r="G52" s="25" t="e">
        <f>'Budget Updated'!$H$17*F52</f>
        <v>#DIV/0!</v>
      </c>
      <c r="H52" s="26" t="e">
        <f>G52*(100%-'Budget Updated'!$B$8)</f>
        <v>#DIV/0!</v>
      </c>
      <c r="I52" s="27"/>
      <c r="J52" s="28"/>
      <c r="K52" s="34"/>
    </row>
    <row r="53" spans="1:11" ht="15" x14ac:dyDescent="0.25">
      <c r="A53" s="20">
        <f>PG!A55</f>
        <v>0</v>
      </c>
      <c r="B53" s="30">
        <f t="shared" ref="B53:B72" si="16">D53/$B$4</f>
        <v>0</v>
      </c>
      <c r="C53" s="28" t="s">
        <v>13</v>
      </c>
      <c r="D53" s="49"/>
      <c r="E53" s="31">
        <v>315</v>
      </c>
      <c r="F53" s="24"/>
      <c r="G53" s="33">
        <f t="shared" ref="G53:G72" si="17">+D53*E53</f>
        <v>0</v>
      </c>
      <c r="H53" s="28"/>
      <c r="I53" s="28"/>
      <c r="J53" s="28"/>
      <c r="K53" s="34" t="e">
        <f>G53/$G$52</f>
        <v>#DIV/0!</v>
      </c>
    </row>
    <row r="54" spans="1:11" ht="15" x14ac:dyDescent="0.25">
      <c r="A54" s="20">
        <f>PG!A56</f>
        <v>0</v>
      </c>
      <c r="B54" s="30">
        <f t="shared" si="16"/>
        <v>0</v>
      </c>
      <c r="C54" s="28" t="s">
        <v>14</v>
      </c>
      <c r="D54" s="49"/>
      <c r="E54" s="31">
        <v>310</v>
      </c>
      <c r="F54" s="24"/>
      <c r="G54" s="33">
        <f t="shared" si="17"/>
        <v>0</v>
      </c>
      <c r="H54" s="28"/>
      <c r="I54" s="28"/>
      <c r="J54" s="28"/>
      <c r="K54" s="34" t="e">
        <f t="shared" ref="K54:K71" si="18">G54/$G$52</f>
        <v>#DIV/0!</v>
      </c>
    </row>
    <row r="55" spans="1:11" ht="15" x14ac:dyDescent="0.25">
      <c r="A55" s="20">
        <f>PG!A57</f>
        <v>0</v>
      </c>
      <c r="B55" s="30">
        <f t="shared" si="16"/>
        <v>0</v>
      </c>
      <c r="C55" s="28" t="s">
        <v>58</v>
      </c>
      <c r="D55" s="49"/>
      <c r="E55" s="31">
        <v>250</v>
      </c>
      <c r="F55" s="24"/>
      <c r="G55" s="33">
        <f t="shared" ref="G55:G61" si="19">+D55*E55</f>
        <v>0</v>
      </c>
      <c r="H55" s="28"/>
      <c r="I55" s="28"/>
      <c r="J55" s="28"/>
      <c r="K55" s="34" t="e">
        <f t="shared" ref="K55:K61" si="20">G55/$G$52</f>
        <v>#DIV/0!</v>
      </c>
    </row>
    <row r="56" spans="1:11" ht="15" x14ac:dyDescent="0.25">
      <c r="A56" s="20">
        <f>PG!A58</f>
        <v>0</v>
      </c>
      <c r="B56" s="30">
        <f t="shared" si="16"/>
        <v>0</v>
      </c>
      <c r="C56" s="28" t="s">
        <v>86</v>
      </c>
      <c r="D56" s="49"/>
      <c r="E56" s="31">
        <v>175</v>
      </c>
      <c r="F56" s="24"/>
      <c r="G56" s="33">
        <f t="shared" si="19"/>
        <v>0</v>
      </c>
      <c r="H56" s="28"/>
      <c r="I56" s="28"/>
      <c r="J56" s="28"/>
      <c r="K56" s="34" t="e">
        <f t="shared" si="20"/>
        <v>#DIV/0!</v>
      </c>
    </row>
    <row r="57" spans="1:11" ht="15" x14ac:dyDescent="0.25">
      <c r="A57" s="20">
        <f>PG!A59</f>
        <v>0</v>
      </c>
      <c r="B57" s="30">
        <f t="shared" si="16"/>
        <v>0</v>
      </c>
      <c r="C57" s="28" t="s">
        <v>87</v>
      </c>
      <c r="D57" s="49"/>
      <c r="E57" s="31">
        <v>170</v>
      </c>
      <c r="F57" s="24"/>
      <c r="G57" s="33">
        <f t="shared" si="19"/>
        <v>0</v>
      </c>
      <c r="H57" s="28"/>
      <c r="I57" s="28"/>
      <c r="J57" s="28"/>
      <c r="K57" s="34" t="e">
        <f t="shared" si="20"/>
        <v>#DIV/0!</v>
      </c>
    </row>
    <row r="58" spans="1:11" ht="15" x14ac:dyDescent="0.25">
      <c r="A58" s="20">
        <f>PG!A60</f>
        <v>0</v>
      </c>
      <c r="B58" s="30">
        <f t="shared" si="16"/>
        <v>0</v>
      </c>
      <c r="C58" s="28" t="s">
        <v>88</v>
      </c>
      <c r="D58" s="49"/>
      <c r="E58" s="31">
        <v>150</v>
      </c>
      <c r="F58" s="24"/>
      <c r="G58" s="33">
        <f t="shared" si="19"/>
        <v>0</v>
      </c>
      <c r="H58" s="28"/>
      <c r="I58" s="28"/>
      <c r="J58" s="28"/>
      <c r="K58" s="34" t="e">
        <f t="shared" si="20"/>
        <v>#DIV/0!</v>
      </c>
    </row>
    <row r="59" spans="1:11" ht="15" x14ac:dyDescent="0.25">
      <c r="A59" s="20">
        <f>PG!A61</f>
        <v>0</v>
      </c>
      <c r="B59" s="30">
        <f t="shared" si="16"/>
        <v>0</v>
      </c>
      <c r="C59" s="28" t="s">
        <v>89</v>
      </c>
      <c r="D59" s="49"/>
      <c r="E59" s="31">
        <v>155</v>
      </c>
      <c r="F59" s="24"/>
      <c r="G59" s="33">
        <f t="shared" si="19"/>
        <v>0</v>
      </c>
      <c r="H59" s="28"/>
      <c r="I59" s="28"/>
      <c r="J59" s="28"/>
      <c r="K59" s="34" t="e">
        <f t="shared" si="20"/>
        <v>#DIV/0!</v>
      </c>
    </row>
    <row r="60" spans="1:11" ht="15" x14ac:dyDescent="0.25">
      <c r="A60" s="20">
        <f>PG!A62</f>
        <v>0</v>
      </c>
      <c r="B60" s="30">
        <f t="shared" si="16"/>
        <v>0</v>
      </c>
      <c r="C60" s="28" t="s">
        <v>90</v>
      </c>
      <c r="D60" s="49"/>
      <c r="E60" s="31">
        <v>140</v>
      </c>
      <c r="F60" s="24"/>
      <c r="G60" s="33">
        <f t="shared" si="19"/>
        <v>0</v>
      </c>
      <c r="H60" s="28"/>
      <c r="I60" s="28"/>
      <c r="J60" s="28"/>
      <c r="K60" s="34" t="e">
        <f t="shared" si="20"/>
        <v>#DIV/0!</v>
      </c>
    </row>
    <row r="61" spans="1:11" ht="15" x14ac:dyDescent="0.25">
      <c r="A61" s="20">
        <f>PG!A63</f>
        <v>0</v>
      </c>
      <c r="B61" s="30">
        <f t="shared" si="16"/>
        <v>0</v>
      </c>
      <c r="C61" s="28" t="s">
        <v>91</v>
      </c>
      <c r="D61" s="49"/>
      <c r="E61" s="31">
        <v>115</v>
      </c>
      <c r="F61" s="24"/>
      <c r="G61" s="33">
        <f t="shared" si="19"/>
        <v>0</v>
      </c>
      <c r="H61" s="28"/>
      <c r="I61" s="28"/>
      <c r="J61" s="28"/>
      <c r="K61" s="34" t="e">
        <f t="shared" si="20"/>
        <v>#DIV/0!</v>
      </c>
    </row>
    <row r="62" spans="1:11" ht="15" x14ac:dyDescent="0.25">
      <c r="A62" s="20">
        <f>PG!A64</f>
        <v>0</v>
      </c>
      <c r="B62" s="30">
        <f t="shared" si="16"/>
        <v>0</v>
      </c>
      <c r="C62" s="28" t="s">
        <v>92</v>
      </c>
      <c r="D62" s="49"/>
      <c r="E62" s="31">
        <v>65</v>
      </c>
      <c r="F62" s="24"/>
      <c r="G62" s="33">
        <f t="shared" si="17"/>
        <v>0</v>
      </c>
      <c r="H62" s="28"/>
      <c r="I62" s="28"/>
      <c r="J62" s="28"/>
      <c r="K62" s="34" t="e">
        <f t="shared" si="18"/>
        <v>#DIV/0!</v>
      </c>
    </row>
    <row r="63" spans="1:11" ht="15" x14ac:dyDescent="0.25">
      <c r="A63" s="20">
        <f>PG!A65</f>
        <v>0</v>
      </c>
      <c r="B63" s="30">
        <f t="shared" si="16"/>
        <v>0</v>
      </c>
      <c r="C63" s="28" t="s">
        <v>93</v>
      </c>
      <c r="D63" s="49"/>
      <c r="E63" s="31">
        <v>155</v>
      </c>
      <c r="F63" s="24"/>
      <c r="G63" s="33">
        <f t="shared" si="17"/>
        <v>0</v>
      </c>
      <c r="H63" s="28"/>
      <c r="I63" s="28"/>
      <c r="J63" s="28"/>
      <c r="K63" s="34" t="e">
        <f t="shared" si="18"/>
        <v>#DIV/0!</v>
      </c>
    </row>
    <row r="64" spans="1:11" ht="15" x14ac:dyDescent="0.25">
      <c r="A64" s="20">
        <f>PG!A66</f>
        <v>0</v>
      </c>
      <c r="B64" s="30">
        <f t="shared" si="16"/>
        <v>0</v>
      </c>
      <c r="C64" s="28" t="s">
        <v>94</v>
      </c>
      <c r="D64" s="49"/>
      <c r="E64" s="31">
        <v>145</v>
      </c>
      <c r="F64" s="24"/>
      <c r="G64" s="33">
        <f t="shared" si="17"/>
        <v>0</v>
      </c>
      <c r="H64" s="28"/>
      <c r="I64" s="28"/>
      <c r="J64" s="28"/>
      <c r="K64" s="34" t="e">
        <f t="shared" si="18"/>
        <v>#DIV/0!</v>
      </c>
    </row>
    <row r="65" spans="1:11" ht="15" x14ac:dyDescent="0.25">
      <c r="A65" s="20">
        <f>PG!A67</f>
        <v>0</v>
      </c>
      <c r="B65" s="30">
        <f t="shared" si="16"/>
        <v>0</v>
      </c>
      <c r="C65" s="28" t="s">
        <v>95</v>
      </c>
      <c r="D65" s="49"/>
      <c r="E65" s="31">
        <v>125</v>
      </c>
      <c r="F65" s="24"/>
      <c r="G65" s="33">
        <f t="shared" si="17"/>
        <v>0</v>
      </c>
      <c r="H65" s="28"/>
      <c r="I65" s="28"/>
      <c r="J65" s="28"/>
      <c r="K65" s="34" t="e">
        <f t="shared" si="18"/>
        <v>#DIV/0!</v>
      </c>
    </row>
    <row r="66" spans="1:11" ht="15" x14ac:dyDescent="0.25">
      <c r="A66" s="20">
        <f>PG!A68</f>
        <v>0</v>
      </c>
      <c r="B66" s="30">
        <f t="shared" si="16"/>
        <v>0</v>
      </c>
      <c r="C66" s="28" t="s">
        <v>19</v>
      </c>
      <c r="D66" s="49"/>
      <c r="E66" s="31">
        <v>110</v>
      </c>
      <c r="F66" s="24"/>
      <c r="G66" s="33">
        <f t="shared" si="17"/>
        <v>0</v>
      </c>
      <c r="H66" s="28"/>
      <c r="I66" s="28"/>
      <c r="J66" s="28"/>
      <c r="K66" s="34" t="e">
        <f t="shared" si="18"/>
        <v>#DIV/0!</v>
      </c>
    </row>
    <row r="67" spans="1:11" ht="15" x14ac:dyDescent="0.25">
      <c r="A67" s="20">
        <f>PG!A69</f>
        <v>0</v>
      </c>
      <c r="B67" s="30">
        <f t="shared" si="16"/>
        <v>0</v>
      </c>
      <c r="C67" s="28" t="s">
        <v>96</v>
      </c>
      <c r="D67" s="49"/>
      <c r="E67" s="31">
        <v>100</v>
      </c>
      <c r="F67" s="24"/>
      <c r="G67" s="33">
        <f>+D67*E67</f>
        <v>0</v>
      </c>
      <c r="H67" s="28"/>
      <c r="I67" s="28"/>
      <c r="J67" s="28"/>
      <c r="K67" s="34" t="e">
        <f t="shared" si="18"/>
        <v>#DIV/0!</v>
      </c>
    </row>
    <row r="68" spans="1:11" ht="15" x14ac:dyDescent="0.25">
      <c r="A68" s="20">
        <f>PG!A70</f>
        <v>0</v>
      </c>
      <c r="B68" s="30">
        <f t="shared" ref="B68:B69" si="21">D68/$B$4</f>
        <v>0</v>
      </c>
      <c r="C68" s="28" t="s">
        <v>97</v>
      </c>
      <c r="D68" s="49"/>
      <c r="E68" s="31">
        <v>50</v>
      </c>
      <c r="F68" s="24"/>
      <c r="G68" s="33">
        <f t="shared" ref="G68:G69" si="22">+D68*E68</f>
        <v>0</v>
      </c>
      <c r="H68" s="28"/>
      <c r="I68" s="28"/>
      <c r="J68" s="28"/>
      <c r="K68" s="34" t="e">
        <f t="shared" ref="K68:K69" si="23">G68/$G$52</f>
        <v>#DIV/0!</v>
      </c>
    </row>
    <row r="69" spans="1:11" ht="15" x14ac:dyDescent="0.25">
      <c r="A69" s="20">
        <f>PG!A71</f>
        <v>0</v>
      </c>
      <c r="B69" s="30">
        <f t="shared" si="21"/>
        <v>0</v>
      </c>
      <c r="C69" s="28" t="s">
        <v>38</v>
      </c>
      <c r="D69" s="49"/>
      <c r="E69" s="31">
        <v>130</v>
      </c>
      <c r="F69" s="24"/>
      <c r="G69" s="33">
        <f t="shared" si="22"/>
        <v>0</v>
      </c>
      <c r="H69" s="28"/>
      <c r="I69" s="28"/>
      <c r="J69" s="28"/>
      <c r="K69" s="34" t="e">
        <f t="shared" si="23"/>
        <v>#DIV/0!</v>
      </c>
    </row>
    <row r="70" spans="1:11" ht="15" x14ac:dyDescent="0.25">
      <c r="A70" s="20">
        <f>PG!A72</f>
        <v>0</v>
      </c>
      <c r="B70" s="30">
        <f t="shared" si="16"/>
        <v>0</v>
      </c>
      <c r="C70" s="28" t="s">
        <v>98</v>
      </c>
      <c r="D70" s="49"/>
      <c r="E70" s="31">
        <v>150</v>
      </c>
      <c r="F70" s="24"/>
      <c r="G70" s="33">
        <f>+D70*E70</f>
        <v>0</v>
      </c>
      <c r="H70" s="28"/>
      <c r="I70" s="28"/>
      <c r="J70" s="28"/>
      <c r="K70" s="34" t="e">
        <f>G70/$G$6</f>
        <v>#DIV/0!</v>
      </c>
    </row>
    <row r="71" spans="1:11" ht="15" x14ac:dyDescent="0.25">
      <c r="A71" s="20">
        <f>PG!A73</f>
        <v>0</v>
      </c>
      <c r="B71" s="30">
        <f t="shared" si="16"/>
        <v>0</v>
      </c>
      <c r="C71" s="28" t="s">
        <v>99</v>
      </c>
      <c r="D71" s="49"/>
      <c r="E71" s="31">
        <v>155</v>
      </c>
      <c r="F71" s="24"/>
      <c r="G71" s="33">
        <f>+D71*E71</f>
        <v>0</v>
      </c>
      <c r="H71" s="28"/>
      <c r="I71" s="28"/>
      <c r="J71" s="28"/>
      <c r="K71" s="34" t="e">
        <f t="shared" si="18"/>
        <v>#DIV/0!</v>
      </c>
    </row>
    <row r="72" spans="1:11" ht="16.5" x14ac:dyDescent="0.35">
      <c r="A72" s="20">
        <f>PG!A75</f>
        <v>0</v>
      </c>
      <c r="B72" s="30">
        <f t="shared" si="16"/>
        <v>0</v>
      </c>
      <c r="C72" s="28" t="s">
        <v>100</v>
      </c>
      <c r="D72" s="49"/>
      <c r="E72" s="31">
        <v>80</v>
      </c>
      <c r="F72" s="24"/>
      <c r="G72" s="35">
        <f t="shared" si="17"/>
        <v>0</v>
      </c>
      <c r="H72" s="28"/>
      <c r="I72" s="28"/>
      <c r="J72" s="28"/>
      <c r="K72" s="36" t="e">
        <f>G72/$G$52</f>
        <v>#DIV/0!</v>
      </c>
    </row>
    <row r="73" spans="1:11" ht="15" x14ac:dyDescent="0.25">
      <c r="A73" s="20"/>
      <c r="B73" s="30"/>
      <c r="C73" s="28"/>
      <c r="D73" s="50"/>
      <c r="E73" s="31"/>
      <c r="F73" s="24"/>
      <c r="G73" s="25">
        <f>SUM(G53:G72)</f>
        <v>0</v>
      </c>
      <c r="H73" s="28"/>
      <c r="I73" s="28"/>
      <c r="J73" s="28"/>
      <c r="K73" s="29" t="e">
        <f>SUM(K52:K72)</f>
        <v>#DIV/0!</v>
      </c>
    </row>
    <row r="74" spans="1:11" ht="15" x14ac:dyDescent="0.25">
      <c r="A74" s="20"/>
      <c r="B74" s="30"/>
      <c r="C74" s="28"/>
      <c r="D74" s="50"/>
      <c r="E74" s="31"/>
      <c r="F74" s="24"/>
      <c r="G74" s="25"/>
      <c r="H74" s="28"/>
      <c r="I74" s="28"/>
      <c r="J74" s="28"/>
      <c r="K74" s="29"/>
    </row>
    <row r="75" spans="1:11" ht="15" x14ac:dyDescent="0.25">
      <c r="A75" s="20"/>
      <c r="B75" s="30"/>
      <c r="C75" s="22" t="str">
        <f>'Budget Updated'!A25</f>
        <v>Mechanical Engineering</v>
      </c>
      <c r="D75" s="50"/>
      <c r="E75" s="31"/>
      <c r="F75" s="64" t="e">
        <f>+G78/($G$27+$G$50+$G$73+$G$78+$G$85)</f>
        <v>#DIV/0!</v>
      </c>
      <c r="G75" s="25" t="e">
        <f>'Budget Updated'!$H$17*F75</f>
        <v>#DIV/0!</v>
      </c>
      <c r="H75" s="26" t="e">
        <f>G75*(100%-'Budget Updated'!$B$8)</f>
        <v>#DIV/0!</v>
      </c>
      <c r="I75" s="28"/>
      <c r="J75" s="28"/>
      <c r="K75" s="29"/>
    </row>
    <row r="76" spans="1:11" ht="15" x14ac:dyDescent="0.25">
      <c r="A76" s="20">
        <f>PG!A79</f>
        <v>0</v>
      </c>
      <c r="B76" s="30">
        <f t="shared" ref="B76:B77" si="24">D76/$B$4</f>
        <v>0</v>
      </c>
      <c r="C76" s="28" t="s">
        <v>64</v>
      </c>
      <c r="D76" s="49"/>
      <c r="E76" s="31">
        <v>230</v>
      </c>
      <c r="F76" s="24"/>
      <c r="G76" s="33">
        <f t="shared" ref="G76:G77" si="25">+D76*E76</f>
        <v>0</v>
      </c>
      <c r="H76" s="28"/>
      <c r="I76" s="28"/>
      <c r="J76" s="28"/>
      <c r="K76" s="34" t="e">
        <f>G76/$G$75</f>
        <v>#DIV/0!</v>
      </c>
    </row>
    <row r="77" spans="1:11" ht="15" x14ac:dyDescent="0.25">
      <c r="A77" s="20">
        <f>PG!A80</f>
        <v>0</v>
      </c>
      <c r="B77" s="30">
        <f t="shared" si="24"/>
        <v>0</v>
      </c>
      <c r="C77" s="28" t="s">
        <v>101</v>
      </c>
      <c r="D77" s="49"/>
      <c r="E77" s="31">
        <v>195</v>
      </c>
      <c r="F77" s="24"/>
      <c r="G77" s="33">
        <f t="shared" si="25"/>
        <v>0</v>
      </c>
      <c r="H77" s="28"/>
      <c r="I77" s="28"/>
      <c r="J77" s="28"/>
      <c r="K77" s="36" t="e">
        <f>G77/$G$75</f>
        <v>#DIV/0!</v>
      </c>
    </row>
    <row r="78" spans="1:11" ht="15" x14ac:dyDescent="0.25">
      <c r="A78" s="20"/>
      <c r="B78" s="30"/>
      <c r="C78" s="28"/>
      <c r="D78" s="50"/>
      <c r="E78" s="31"/>
      <c r="F78" s="24"/>
      <c r="G78" s="25">
        <f>SUM(G76:G77)</f>
        <v>0</v>
      </c>
      <c r="H78" s="28"/>
      <c r="I78" s="28"/>
      <c r="J78" s="28"/>
      <c r="K78" s="29" t="e">
        <f>SUM(K76:K77)</f>
        <v>#DIV/0!</v>
      </c>
    </row>
    <row r="79" spans="1:11" ht="15" x14ac:dyDescent="0.25">
      <c r="A79" s="20"/>
      <c r="B79" s="30"/>
      <c r="C79" s="28"/>
      <c r="D79" s="50"/>
      <c r="E79" s="31"/>
      <c r="F79" s="24"/>
      <c r="G79" s="25"/>
      <c r="H79" s="28"/>
      <c r="I79" s="28"/>
      <c r="J79" s="28"/>
      <c r="K79" s="29"/>
    </row>
    <row r="80" spans="1:11" ht="15" x14ac:dyDescent="0.25">
      <c r="A80" s="20"/>
      <c r="B80" s="30"/>
      <c r="C80" s="22" t="str">
        <f>'Budget Updated'!A26</f>
        <v>Misc</v>
      </c>
      <c r="D80" s="50"/>
      <c r="E80" s="31"/>
      <c r="F80" s="64" t="e">
        <f>+G85/($G$27+$G$50+$G$73+$G$78+$G$85)</f>
        <v>#DIV/0!</v>
      </c>
      <c r="G80" s="25" t="e">
        <f>'Budget Updated'!$H$17*F80</f>
        <v>#DIV/0!</v>
      </c>
      <c r="H80" s="26" t="e">
        <f>G80*(100%-'Budget Updated'!$B$8)</f>
        <v>#DIV/0!</v>
      </c>
      <c r="I80" s="27"/>
      <c r="J80" s="28"/>
      <c r="K80" s="29"/>
    </row>
    <row r="81" spans="1:11" ht="15" x14ac:dyDescent="0.25">
      <c r="A81" s="20">
        <f>PG!A84</f>
        <v>0</v>
      </c>
      <c r="B81" s="30">
        <f>D81/$B$4</f>
        <v>0</v>
      </c>
      <c r="C81" s="28"/>
      <c r="D81" s="49"/>
      <c r="E81" s="31">
        <f>PG!E84</f>
        <v>0</v>
      </c>
      <c r="F81" s="24"/>
      <c r="G81" s="33">
        <f>+D81*E81</f>
        <v>0</v>
      </c>
      <c r="H81" s="28"/>
      <c r="I81" s="28"/>
      <c r="J81" s="28"/>
      <c r="K81" s="34" t="e">
        <f>G81/$G$80</f>
        <v>#DIV/0!</v>
      </c>
    </row>
    <row r="82" spans="1:11" ht="15" x14ac:dyDescent="0.25">
      <c r="A82" s="20">
        <f>PG!A85</f>
        <v>0</v>
      </c>
      <c r="B82" s="30">
        <f>D82/$B$4</f>
        <v>0</v>
      </c>
      <c r="C82" s="28"/>
      <c r="D82" s="49"/>
      <c r="E82" s="31">
        <f>PG!E85</f>
        <v>0</v>
      </c>
      <c r="F82" s="24"/>
      <c r="G82" s="33">
        <f>+D82*E82</f>
        <v>0</v>
      </c>
      <c r="H82" s="28"/>
      <c r="I82" s="28"/>
      <c r="J82" s="28"/>
      <c r="K82" s="34" t="e">
        <f>G82/$G$80</f>
        <v>#DIV/0!</v>
      </c>
    </row>
    <row r="83" spans="1:11" ht="15" x14ac:dyDescent="0.25">
      <c r="A83" s="20">
        <f>PG!A86</f>
        <v>0</v>
      </c>
      <c r="B83" s="30">
        <f>D83/$B$4</f>
        <v>0</v>
      </c>
      <c r="C83" s="28"/>
      <c r="D83" s="49"/>
      <c r="E83" s="31">
        <f>PG!E86</f>
        <v>0</v>
      </c>
      <c r="F83" s="24"/>
      <c r="G83" s="33">
        <f>+D83*E83</f>
        <v>0</v>
      </c>
      <c r="H83" s="28"/>
      <c r="I83" s="28"/>
      <c r="J83" s="28"/>
      <c r="K83" s="34" t="e">
        <f>G83/$G$80</f>
        <v>#DIV/0!</v>
      </c>
    </row>
    <row r="84" spans="1:11" ht="16.5" x14ac:dyDescent="0.35">
      <c r="A84" s="20">
        <f>PG!A87</f>
        <v>0</v>
      </c>
      <c r="B84" s="30">
        <f>D84/$B$4</f>
        <v>0</v>
      </c>
      <c r="C84" s="28"/>
      <c r="D84" s="49"/>
      <c r="E84" s="31">
        <f>PG!E87</f>
        <v>0</v>
      </c>
      <c r="F84" s="32"/>
      <c r="G84" s="35">
        <f>E84*D84</f>
        <v>0</v>
      </c>
      <c r="H84" s="28"/>
      <c r="I84" s="28"/>
      <c r="J84" s="28"/>
      <c r="K84" s="36" t="e">
        <f>G84/$G$80</f>
        <v>#DIV/0!</v>
      </c>
    </row>
    <row r="85" spans="1:11" ht="15" x14ac:dyDescent="0.25">
      <c r="A85" s="20"/>
      <c r="B85" s="38"/>
      <c r="C85" s="28"/>
      <c r="D85" s="50"/>
      <c r="E85" s="31"/>
      <c r="F85" s="24"/>
      <c r="G85" s="25">
        <f>SUM(G81:G84)</f>
        <v>0</v>
      </c>
      <c r="H85" s="28"/>
      <c r="I85" s="28"/>
      <c r="J85" s="28"/>
      <c r="K85" s="29" t="e">
        <f>SUM(K81:K84)</f>
        <v>#DIV/0!</v>
      </c>
    </row>
    <row r="86" spans="1:11" ht="15.75" thickBot="1" x14ac:dyDescent="0.3">
      <c r="A86" s="20"/>
      <c r="B86" s="38"/>
      <c r="C86" s="28"/>
      <c r="D86" s="50"/>
      <c r="E86" s="31"/>
      <c r="F86" s="24"/>
      <c r="G86" s="25"/>
      <c r="H86" s="28"/>
      <c r="I86" s="28"/>
      <c r="J86" s="28"/>
      <c r="K86" s="29"/>
    </row>
    <row r="87" spans="1:11" ht="15.75" thickBot="1" x14ac:dyDescent="0.3">
      <c r="A87" s="39"/>
      <c r="B87" s="40"/>
      <c r="C87" s="40"/>
      <c r="D87" s="43">
        <f>SUM(D7:D85)</f>
        <v>0</v>
      </c>
      <c r="E87" s="41"/>
      <c r="F87" s="42" t="e">
        <f>F80+F75+F52+F6+F29</f>
        <v>#DIV/0!</v>
      </c>
      <c r="G87" s="60" t="e">
        <f>-(-G6-G52-G75-G80-G29)</f>
        <v>#DIV/0!</v>
      </c>
      <c r="H87" s="61"/>
      <c r="I87" s="40"/>
      <c r="J87" s="40"/>
      <c r="K87" s="44" t="e">
        <f>SUM(G27,G50,G73,G78,G85)/SUM(G6,G29,G52,G75,G80)</f>
        <v>#DIV/0!</v>
      </c>
    </row>
    <row r="88" spans="1:11" ht="15.75" thickBot="1" x14ac:dyDescent="0.3">
      <c r="G88" s="47" t="e">
        <f>+G87-'Budget Updated'!H17</f>
        <v>#DIV/0!</v>
      </c>
    </row>
    <row r="89" spans="1:11" ht="15.75" thickBot="1" x14ac:dyDescent="0.3">
      <c r="A89" s="39"/>
      <c r="B89" s="40"/>
      <c r="C89" s="40"/>
      <c r="D89" s="46"/>
      <c r="E89" s="41"/>
      <c r="F89" s="62" t="s">
        <v>53</v>
      </c>
      <c r="G89" s="60">
        <f>SUM(G85+G78+G73+G50+G27)</f>
        <v>0</v>
      </c>
      <c r="H89" s="59" t="e">
        <f>SUM(H80+H75+H52+H29+H6)</f>
        <v>#DIV/0!</v>
      </c>
      <c r="I89" s="40"/>
      <c r="J89" s="40"/>
      <c r="K89" s="44"/>
    </row>
    <row r="90" spans="1:11" x14ac:dyDescent="0.2">
      <c r="D90" s="53"/>
    </row>
    <row r="91" spans="1:11" x14ac:dyDescent="0.2">
      <c r="D91" s="53"/>
    </row>
  </sheetData>
  <mergeCells count="1">
    <mergeCell ref="A3:K3"/>
  </mergeCells>
  <pageMargins left="0.7" right="0.7" top="0.75" bottom="0.75" header="0.3" footer="0.3"/>
  <pageSetup scale="57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C4B83-EE7F-4CE8-857B-F73DCF3CFBB4}">
  <sheetPr>
    <pageSetUpPr fitToPage="1"/>
  </sheetPr>
  <dimension ref="A1:K91"/>
  <sheetViews>
    <sheetView workbookViewId="0">
      <pane ySplit="4" topLeftCell="A7" activePane="bottomLeft" state="frozen"/>
      <selection activeCell="I56" sqref="I56"/>
      <selection pane="bottomLeft" activeCell="K23" sqref="K23"/>
    </sheetView>
  </sheetViews>
  <sheetFormatPr defaultRowHeight="14.25" x14ac:dyDescent="0.2"/>
  <cols>
    <col min="1" max="1" width="9.140625" style="1"/>
    <col min="2" max="2" width="9.28515625" style="1" bestFit="1" customWidth="1"/>
    <col min="3" max="3" width="40.42578125" style="1" bestFit="1" customWidth="1"/>
    <col min="4" max="5" width="10.7109375" style="1" customWidth="1"/>
    <col min="6" max="6" width="15.42578125" style="6" bestFit="1" customWidth="1"/>
    <col min="7" max="8" width="14.7109375" style="1" customWidth="1"/>
    <col min="9" max="9" width="19" style="1" customWidth="1"/>
    <col min="10" max="10" width="17.5703125" style="1" customWidth="1"/>
    <col min="11" max="11" width="22.140625" style="1" customWidth="1"/>
    <col min="12" max="16384" width="9.140625" style="1"/>
  </cols>
  <sheetData>
    <row r="1" spans="1:11" ht="15" x14ac:dyDescent="0.25">
      <c r="A1" s="4" t="str">
        <f>+'Budget Updated'!A2</f>
        <v>Project - PROJECT NUMBER  PROJECT NAME</v>
      </c>
    </row>
    <row r="3" spans="1:11" ht="15.75" thickBot="1" x14ac:dyDescent="0.3">
      <c r="A3" s="200" t="str">
        <f>+'Budget Updated'!A18</f>
        <v>Warranty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ht="30" thickBot="1" x14ac:dyDescent="0.3">
      <c r="A4" s="7"/>
      <c r="B4" s="63">
        <f>(+J5-I5)/7</f>
        <v>4.1428571428571432</v>
      </c>
      <c r="C4" s="8" t="s">
        <v>10</v>
      </c>
      <c r="D4" s="2"/>
      <c r="E4" s="3"/>
      <c r="F4" s="9" t="s">
        <v>15</v>
      </c>
      <c r="G4" s="10" t="s">
        <v>3</v>
      </c>
      <c r="H4" s="11" t="s">
        <v>17</v>
      </c>
      <c r="I4" s="12" t="s">
        <v>21</v>
      </c>
      <c r="J4" s="12" t="s">
        <v>18</v>
      </c>
      <c r="K4" s="13" t="s">
        <v>52</v>
      </c>
    </row>
    <row r="5" spans="1:11" ht="15" x14ac:dyDescent="0.25">
      <c r="A5" s="14"/>
      <c r="B5" s="52" t="s">
        <v>9</v>
      </c>
      <c r="C5" s="8"/>
      <c r="D5" s="8"/>
      <c r="E5" s="15"/>
      <c r="F5" s="16"/>
      <c r="G5" s="17"/>
      <c r="H5" s="18"/>
      <c r="I5" s="51">
        <f>'Budget Updated'!C18</f>
        <v>45748</v>
      </c>
      <c r="J5" s="51">
        <f>'Budget Updated'!D18</f>
        <v>45777</v>
      </c>
      <c r="K5" s="19"/>
    </row>
    <row r="6" spans="1:11" ht="15" x14ac:dyDescent="0.25">
      <c r="A6" s="20"/>
      <c r="B6" s="21"/>
      <c r="C6" s="22" t="str">
        <f>'Budget Updated'!A22</f>
        <v>Dept Name 1</v>
      </c>
      <c r="D6" s="22" t="s">
        <v>0</v>
      </c>
      <c r="E6" s="23" t="s">
        <v>1</v>
      </c>
      <c r="F6" s="64" t="e">
        <f>+G27/($G$27+$G$50+$G$73+$G$78+$G$85)</f>
        <v>#DIV/0!</v>
      </c>
      <c r="G6" s="25" t="e">
        <f>'Budget Updated'!$H$18*F6</f>
        <v>#DIV/0!</v>
      </c>
      <c r="H6" s="26" t="e">
        <f>G6*(100%-'Budget Updated'!$B$8)</f>
        <v>#DIV/0!</v>
      </c>
      <c r="I6" s="27"/>
      <c r="J6" s="28"/>
      <c r="K6" s="29"/>
    </row>
    <row r="7" spans="1:11" ht="15" x14ac:dyDescent="0.25">
      <c r="A7" s="20">
        <f>PG!A7</f>
        <v>0</v>
      </c>
      <c r="B7" s="30">
        <f>D7/$B$4</f>
        <v>0</v>
      </c>
      <c r="C7" s="28" t="s">
        <v>13</v>
      </c>
      <c r="D7" s="49"/>
      <c r="E7" s="31">
        <v>315</v>
      </c>
      <c r="F7" s="24"/>
      <c r="G7" s="33">
        <f t="shared" ref="G7:G26" si="0">E7*D7</f>
        <v>0</v>
      </c>
      <c r="H7" s="27"/>
      <c r="I7" s="27"/>
      <c r="J7" s="28"/>
      <c r="K7" s="34" t="e">
        <f>G7/$G$6</f>
        <v>#DIV/0!</v>
      </c>
    </row>
    <row r="8" spans="1:11" ht="15" x14ac:dyDescent="0.25">
      <c r="A8" s="20">
        <f>PG!A8</f>
        <v>0</v>
      </c>
      <c r="B8" s="30">
        <f t="shared" ref="B8:B26" si="1">D8/$B$4</f>
        <v>0</v>
      </c>
      <c r="C8" s="28" t="s">
        <v>14</v>
      </c>
      <c r="D8" s="49"/>
      <c r="E8" s="31">
        <v>310</v>
      </c>
      <c r="F8" s="24"/>
      <c r="G8" s="33">
        <f t="shared" si="0"/>
        <v>0</v>
      </c>
      <c r="H8" s="27"/>
      <c r="I8" s="27"/>
      <c r="J8" s="28"/>
      <c r="K8" s="34" t="e">
        <f t="shared" ref="K8" si="2">G8/$G$6</f>
        <v>#DIV/0!</v>
      </c>
    </row>
    <row r="9" spans="1:11" ht="15" x14ac:dyDescent="0.25">
      <c r="A9" s="20">
        <f>PG!A9</f>
        <v>0</v>
      </c>
      <c r="B9" s="30">
        <f t="shared" si="1"/>
        <v>0</v>
      </c>
      <c r="C9" s="28" t="s">
        <v>58</v>
      </c>
      <c r="D9" s="49"/>
      <c r="E9" s="31">
        <v>250</v>
      </c>
      <c r="F9" s="24"/>
      <c r="G9" s="33">
        <f t="shared" ref="G9:G25" si="3">E9*D9</f>
        <v>0</v>
      </c>
      <c r="H9" s="27"/>
      <c r="I9" s="27"/>
      <c r="J9" s="28"/>
      <c r="K9" s="34" t="e">
        <f t="shared" ref="K9:K25" si="4">G9/$G$6</f>
        <v>#DIV/0!</v>
      </c>
    </row>
    <row r="10" spans="1:11" ht="15" x14ac:dyDescent="0.25">
      <c r="A10" s="20">
        <f>PG!A10</f>
        <v>0</v>
      </c>
      <c r="B10" s="30">
        <f t="shared" si="1"/>
        <v>0</v>
      </c>
      <c r="C10" s="28" t="s">
        <v>86</v>
      </c>
      <c r="D10" s="49"/>
      <c r="E10" s="31">
        <v>175</v>
      </c>
      <c r="F10" s="24"/>
      <c r="G10" s="33">
        <f t="shared" si="3"/>
        <v>0</v>
      </c>
      <c r="H10" s="27"/>
      <c r="I10" s="27"/>
      <c r="J10" s="28"/>
      <c r="K10" s="34" t="e">
        <f t="shared" si="4"/>
        <v>#DIV/0!</v>
      </c>
    </row>
    <row r="11" spans="1:11" ht="15" x14ac:dyDescent="0.25">
      <c r="A11" s="20">
        <f>PG!A11</f>
        <v>0</v>
      </c>
      <c r="B11" s="30">
        <f t="shared" si="1"/>
        <v>0</v>
      </c>
      <c r="C11" s="28" t="s">
        <v>87</v>
      </c>
      <c r="D11" s="49"/>
      <c r="E11" s="31">
        <v>170</v>
      </c>
      <c r="F11" s="24"/>
      <c r="G11" s="33">
        <f t="shared" si="3"/>
        <v>0</v>
      </c>
      <c r="H11" s="27"/>
      <c r="I11" s="27"/>
      <c r="J11" s="28"/>
      <c r="K11" s="34" t="e">
        <f t="shared" si="4"/>
        <v>#DIV/0!</v>
      </c>
    </row>
    <row r="12" spans="1:11" ht="15" x14ac:dyDescent="0.25">
      <c r="A12" s="20">
        <f>PG!A12</f>
        <v>0</v>
      </c>
      <c r="B12" s="30">
        <f t="shared" si="1"/>
        <v>0</v>
      </c>
      <c r="C12" s="28" t="s">
        <v>88</v>
      </c>
      <c r="D12" s="49"/>
      <c r="E12" s="31">
        <v>150</v>
      </c>
      <c r="F12" s="24"/>
      <c r="G12" s="33">
        <f t="shared" si="3"/>
        <v>0</v>
      </c>
      <c r="H12" s="27"/>
      <c r="I12" s="27"/>
      <c r="J12" s="28"/>
      <c r="K12" s="34" t="e">
        <f t="shared" si="4"/>
        <v>#DIV/0!</v>
      </c>
    </row>
    <row r="13" spans="1:11" ht="15" x14ac:dyDescent="0.25">
      <c r="A13" s="20">
        <f>PG!A13</f>
        <v>0</v>
      </c>
      <c r="B13" s="30">
        <f t="shared" si="1"/>
        <v>0</v>
      </c>
      <c r="C13" s="28" t="s">
        <v>89</v>
      </c>
      <c r="D13" s="49"/>
      <c r="E13" s="31">
        <v>155</v>
      </c>
      <c r="F13" s="24"/>
      <c r="G13" s="33">
        <f t="shared" si="3"/>
        <v>0</v>
      </c>
      <c r="H13" s="27"/>
      <c r="I13" s="27"/>
      <c r="J13" s="28"/>
      <c r="K13" s="34" t="e">
        <f t="shared" si="4"/>
        <v>#DIV/0!</v>
      </c>
    </row>
    <row r="14" spans="1:11" ht="15" x14ac:dyDescent="0.25">
      <c r="A14" s="20">
        <f>PG!A14</f>
        <v>0</v>
      </c>
      <c r="B14" s="30">
        <f t="shared" si="1"/>
        <v>0</v>
      </c>
      <c r="C14" s="28" t="s">
        <v>90</v>
      </c>
      <c r="D14" s="49"/>
      <c r="E14" s="31">
        <v>140</v>
      </c>
      <c r="F14" s="24"/>
      <c r="G14" s="33">
        <f t="shared" si="3"/>
        <v>0</v>
      </c>
      <c r="H14" s="27"/>
      <c r="I14" s="27"/>
      <c r="J14" s="28"/>
      <c r="K14" s="34" t="e">
        <f t="shared" si="4"/>
        <v>#DIV/0!</v>
      </c>
    </row>
    <row r="15" spans="1:11" ht="15" x14ac:dyDescent="0.25">
      <c r="A15" s="20">
        <f>PG!A15</f>
        <v>0</v>
      </c>
      <c r="B15" s="30">
        <f t="shared" si="1"/>
        <v>0</v>
      </c>
      <c r="C15" s="28" t="s">
        <v>91</v>
      </c>
      <c r="D15" s="49"/>
      <c r="E15" s="31">
        <v>115</v>
      </c>
      <c r="F15" s="24"/>
      <c r="G15" s="33">
        <f t="shared" si="3"/>
        <v>0</v>
      </c>
      <c r="H15" s="27"/>
      <c r="I15" s="27"/>
      <c r="J15" s="28"/>
      <c r="K15" s="34" t="e">
        <f t="shared" si="4"/>
        <v>#DIV/0!</v>
      </c>
    </row>
    <row r="16" spans="1:11" ht="15" x14ac:dyDescent="0.25">
      <c r="A16" s="20">
        <f>PG!A16</f>
        <v>0</v>
      </c>
      <c r="B16" s="30">
        <f t="shared" si="1"/>
        <v>0</v>
      </c>
      <c r="C16" s="28" t="s">
        <v>92</v>
      </c>
      <c r="D16" s="49"/>
      <c r="E16" s="31">
        <v>65</v>
      </c>
      <c r="F16" s="24"/>
      <c r="G16" s="33">
        <f t="shared" si="3"/>
        <v>0</v>
      </c>
      <c r="H16" s="27"/>
      <c r="I16" s="27"/>
      <c r="J16" s="28"/>
      <c r="K16" s="34" t="e">
        <f t="shared" si="4"/>
        <v>#DIV/0!</v>
      </c>
    </row>
    <row r="17" spans="1:11" ht="15" x14ac:dyDescent="0.25">
      <c r="A17" s="20">
        <f>PG!A17</f>
        <v>0</v>
      </c>
      <c r="B17" s="30">
        <f t="shared" si="1"/>
        <v>0</v>
      </c>
      <c r="C17" s="28" t="s">
        <v>93</v>
      </c>
      <c r="D17" s="49"/>
      <c r="E17" s="31">
        <v>155</v>
      </c>
      <c r="F17" s="24"/>
      <c r="G17" s="33">
        <f t="shared" si="3"/>
        <v>0</v>
      </c>
      <c r="H17" s="27"/>
      <c r="I17" s="27"/>
      <c r="J17" s="28"/>
      <c r="K17" s="34" t="e">
        <f t="shared" si="4"/>
        <v>#DIV/0!</v>
      </c>
    </row>
    <row r="18" spans="1:11" ht="15" x14ac:dyDescent="0.25">
      <c r="A18" s="20">
        <f>PG!A18</f>
        <v>0</v>
      </c>
      <c r="B18" s="30">
        <f t="shared" si="1"/>
        <v>0</v>
      </c>
      <c r="C18" s="28" t="s">
        <v>94</v>
      </c>
      <c r="D18" s="49"/>
      <c r="E18" s="31">
        <v>145</v>
      </c>
      <c r="F18" s="24"/>
      <c r="G18" s="33">
        <f t="shared" si="3"/>
        <v>0</v>
      </c>
      <c r="H18" s="27"/>
      <c r="I18" s="27"/>
      <c r="J18" s="28"/>
      <c r="K18" s="34" t="e">
        <f t="shared" si="4"/>
        <v>#DIV/0!</v>
      </c>
    </row>
    <row r="19" spans="1:11" ht="15" x14ac:dyDescent="0.25">
      <c r="A19" s="20">
        <f>PG!A19</f>
        <v>0</v>
      </c>
      <c r="B19" s="30">
        <f t="shared" si="1"/>
        <v>0</v>
      </c>
      <c r="C19" s="28" t="s">
        <v>95</v>
      </c>
      <c r="D19" s="49"/>
      <c r="E19" s="31">
        <v>125</v>
      </c>
      <c r="F19" s="24"/>
      <c r="G19" s="33">
        <f t="shared" si="3"/>
        <v>0</v>
      </c>
      <c r="H19" s="27"/>
      <c r="I19" s="27"/>
      <c r="J19" s="28"/>
      <c r="K19" s="34" t="e">
        <f t="shared" si="4"/>
        <v>#DIV/0!</v>
      </c>
    </row>
    <row r="20" spans="1:11" ht="15" x14ac:dyDescent="0.25">
      <c r="A20" s="20">
        <f>PG!A20</f>
        <v>0</v>
      </c>
      <c r="B20" s="30">
        <f t="shared" si="1"/>
        <v>0</v>
      </c>
      <c r="C20" s="28" t="s">
        <v>19</v>
      </c>
      <c r="D20" s="49"/>
      <c r="E20" s="31">
        <v>110</v>
      </c>
      <c r="F20" s="24"/>
      <c r="G20" s="33">
        <f t="shared" si="3"/>
        <v>0</v>
      </c>
      <c r="H20" s="27"/>
      <c r="I20" s="27"/>
      <c r="J20" s="28"/>
      <c r="K20" s="34" t="e">
        <f t="shared" si="4"/>
        <v>#DIV/0!</v>
      </c>
    </row>
    <row r="21" spans="1:11" ht="15" x14ac:dyDescent="0.25">
      <c r="A21" s="20">
        <f>PG!A21</f>
        <v>0</v>
      </c>
      <c r="B21" s="30">
        <f t="shared" ref="B21:B22" si="5">D21/$B$4</f>
        <v>0</v>
      </c>
      <c r="C21" s="28" t="s">
        <v>96</v>
      </c>
      <c r="D21" s="49"/>
      <c r="E21" s="31">
        <v>100</v>
      </c>
      <c r="F21" s="24"/>
      <c r="G21" s="33">
        <f t="shared" ref="G21:G22" si="6">E21*D21</f>
        <v>0</v>
      </c>
      <c r="H21" s="27"/>
      <c r="I21" s="27"/>
      <c r="J21" s="28"/>
      <c r="K21" s="34" t="e">
        <f t="shared" ref="K21:K22" si="7">G21/$G$6</f>
        <v>#DIV/0!</v>
      </c>
    </row>
    <row r="22" spans="1:11" ht="15" x14ac:dyDescent="0.25">
      <c r="A22" s="20">
        <f>PG!A22</f>
        <v>0</v>
      </c>
      <c r="B22" s="30">
        <f t="shared" si="5"/>
        <v>0</v>
      </c>
      <c r="C22" s="28" t="s">
        <v>97</v>
      </c>
      <c r="D22" s="49"/>
      <c r="E22" s="31">
        <v>50</v>
      </c>
      <c r="F22" s="24"/>
      <c r="G22" s="33">
        <f t="shared" si="6"/>
        <v>0</v>
      </c>
      <c r="H22" s="27"/>
      <c r="I22" s="27"/>
      <c r="J22" s="28"/>
      <c r="K22" s="34" t="e">
        <f t="shared" si="7"/>
        <v>#DIV/0!</v>
      </c>
    </row>
    <row r="23" spans="1:11" ht="15" x14ac:dyDescent="0.25">
      <c r="A23" s="20">
        <f>PG!A23</f>
        <v>0</v>
      </c>
      <c r="B23" s="30">
        <f t="shared" si="1"/>
        <v>0</v>
      </c>
      <c r="C23" s="28" t="s">
        <v>38</v>
      </c>
      <c r="D23" s="49"/>
      <c r="E23" s="31">
        <v>130</v>
      </c>
      <c r="F23" s="24"/>
      <c r="G23" s="33">
        <f t="shared" si="3"/>
        <v>0</v>
      </c>
      <c r="H23" s="27"/>
      <c r="I23" s="27"/>
      <c r="J23" s="28"/>
      <c r="K23" s="34" t="e">
        <f t="shared" si="4"/>
        <v>#DIV/0!</v>
      </c>
    </row>
    <row r="24" spans="1:11" ht="15" x14ac:dyDescent="0.25">
      <c r="A24" s="20">
        <f>PG!A24</f>
        <v>0</v>
      </c>
      <c r="B24" s="30">
        <f t="shared" si="1"/>
        <v>0</v>
      </c>
      <c r="C24" s="28" t="s">
        <v>98</v>
      </c>
      <c r="D24" s="49"/>
      <c r="E24" s="31">
        <v>150</v>
      </c>
      <c r="F24" s="24"/>
      <c r="G24" s="33">
        <f t="shared" si="3"/>
        <v>0</v>
      </c>
      <c r="H24" s="27"/>
      <c r="I24" s="27"/>
      <c r="J24" s="28"/>
      <c r="K24" s="34" t="e">
        <f t="shared" si="4"/>
        <v>#DIV/0!</v>
      </c>
    </row>
    <row r="25" spans="1:11" ht="15" x14ac:dyDescent="0.25">
      <c r="A25" s="20">
        <f>PG!A25</f>
        <v>0</v>
      </c>
      <c r="B25" s="30">
        <f t="shared" si="1"/>
        <v>0</v>
      </c>
      <c r="C25" s="28" t="s">
        <v>99</v>
      </c>
      <c r="D25" s="49"/>
      <c r="E25" s="31">
        <v>155</v>
      </c>
      <c r="F25" s="24"/>
      <c r="G25" s="33">
        <f t="shared" si="3"/>
        <v>0</v>
      </c>
      <c r="H25" s="27"/>
      <c r="I25" s="27"/>
      <c r="J25" s="28"/>
      <c r="K25" s="34" t="e">
        <f t="shared" si="4"/>
        <v>#DIV/0!</v>
      </c>
    </row>
    <row r="26" spans="1:11" ht="16.5" x14ac:dyDescent="0.35">
      <c r="A26" s="20">
        <f>PG!A27</f>
        <v>0</v>
      </c>
      <c r="B26" s="30">
        <f t="shared" si="1"/>
        <v>0</v>
      </c>
      <c r="C26" s="28" t="s">
        <v>100</v>
      </c>
      <c r="D26" s="49"/>
      <c r="E26" s="31">
        <v>80</v>
      </c>
      <c r="F26" s="24"/>
      <c r="G26" s="35">
        <f t="shared" si="0"/>
        <v>0</v>
      </c>
      <c r="H26" s="28"/>
      <c r="I26" s="28"/>
      <c r="J26" s="28"/>
      <c r="K26" s="36" t="e">
        <f>G26/$G$6</f>
        <v>#DIV/0!</v>
      </c>
    </row>
    <row r="27" spans="1:11" ht="15" x14ac:dyDescent="0.25">
      <c r="A27" s="20"/>
      <c r="B27" s="37"/>
      <c r="C27" s="28"/>
      <c r="D27" s="50"/>
      <c r="E27" s="31"/>
      <c r="F27" s="24"/>
      <c r="G27" s="25">
        <f>SUM(G7:G26)</f>
        <v>0</v>
      </c>
      <c r="H27" s="28"/>
      <c r="I27" s="28"/>
      <c r="J27" s="28"/>
      <c r="K27" s="29" t="e">
        <f>SUM(K7:K26)</f>
        <v>#DIV/0!</v>
      </c>
    </row>
    <row r="28" spans="1:11" ht="15" x14ac:dyDescent="0.25">
      <c r="A28" s="20"/>
      <c r="B28" s="37"/>
      <c r="C28" s="28"/>
      <c r="D28" s="50"/>
      <c r="E28" s="31"/>
      <c r="F28" s="24"/>
      <c r="G28" s="25"/>
      <c r="H28" s="28"/>
      <c r="I28" s="28"/>
      <c r="J28" s="28"/>
      <c r="K28" s="29"/>
    </row>
    <row r="29" spans="1:11" ht="15" x14ac:dyDescent="0.25">
      <c r="A29" s="20"/>
      <c r="B29" s="37"/>
      <c r="C29" s="22" t="str">
        <f>'Budget Updated'!A23</f>
        <v>Dept Name 2</v>
      </c>
      <c r="D29" s="50"/>
      <c r="E29" s="31"/>
      <c r="F29" s="64" t="e">
        <f>+G50/($G$27+$G$50+$G$73+$G$78+$G$85)</f>
        <v>#DIV/0!</v>
      </c>
      <c r="G29" s="25" t="e">
        <f>'Budget Updated'!$H$18*F29</f>
        <v>#DIV/0!</v>
      </c>
      <c r="H29" s="26" t="e">
        <f>G29*(100%-'Budget Updated'!$B$8)</f>
        <v>#DIV/0!</v>
      </c>
      <c r="I29" s="28"/>
      <c r="J29" s="28"/>
      <c r="K29" s="29"/>
    </row>
    <row r="30" spans="1:11" ht="15" x14ac:dyDescent="0.25">
      <c r="A30" s="20">
        <f>PG!A31</f>
        <v>0</v>
      </c>
      <c r="B30" s="30">
        <f>D30/$B$4</f>
        <v>0</v>
      </c>
      <c r="C30" s="28" t="s">
        <v>13</v>
      </c>
      <c r="D30" s="49"/>
      <c r="E30" s="31">
        <v>315</v>
      </c>
      <c r="F30" s="24"/>
      <c r="G30" s="33">
        <f>E30*D30</f>
        <v>0</v>
      </c>
      <c r="H30" s="28"/>
      <c r="I30" s="28"/>
      <c r="J30" s="28"/>
      <c r="K30" s="34" t="e">
        <f t="shared" ref="K30:K49" si="8">G30/$G$29</f>
        <v>#DIV/0!</v>
      </c>
    </row>
    <row r="31" spans="1:11" ht="15" x14ac:dyDescent="0.25">
      <c r="A31" s="20">
        <f>PG!A32</f>
        <v>0</v>
      </c>
      <c r="B31" s="30">
        <f t="shared" ref="B31:B49" si="9">D31/$B$4</f>
        <v>0</v>
      </c>
      <c r="C31" s="28" t="s">
        <v>14</v>
      </c>
      <c r="D31" s="49"/>
      <c r="E31" s="31">
        <v>310</v>
      </c>
      <c r="F31" s="24"/>
      <c r="G31" s="33">
        <f t="shared" ref="G31:G48" si="10">E31*D31</f>
        <v>0</v>
      </c>
      <c r="H31" s="28"/>
      <c r="I31" s="28"/>
      <c r="J31" s="28"/>
      <c r="K31" s="34" t="e">
        <f t="shared" ref="K31:K47" si="11">G31/$G$29</f>
        <v>#DIV/0!</v>
      </c>
    </row>
    <row r="32" spans="1:11" ht="15" x14ac:dyDescent="0.25">
      <c r="A32" s="20">
        <f>PG!A33</f>
        <v>0</v>
      </c>
      <c r="B32" s="30">
        <f t="shared" si="9"/>
        <v>0</v>
      </c>
      <c r="C32" s="28" t="s">
        <v>58</v>
      </c>
      <c r="D32" s="49"/>
      <c r="E32" s="31">
        <v>250</v>
      </c>
      <c r="F32" s="24"/>
      <c r="G32" s="33">
        <f t="shared" si="10"/>
        <v>0</v>
      </c>
      <c r="H32" s="28"/>
      <c r="I32" s="28"/>
      <c r="J32" s="28"/>
      <c r="K32" s="34" t="e">
        <f t="shared" si="11"/>
        <v>#DIV/0!</v>
      </c>
    </row>
    <row r="33" spans="1:11" ht="15" x14ac:dyDescent="0.25">
      <c r="A33" s="20">
        <f>PG!A34</f>
        <v>0</v>
      </c>
      <c r="B33" s="30">
        <f t="shared" si="9"/>
        <v>0</v>
      </c>
      <c r="C33" s="28" t="s">
        <v>86</v>
      </c>
      <c r="D33" s="49"/>
      <c r="E33" s="31">
        <v>175</v>
      </c>
      <c r="F33" s="24"/>
      <c r="G33" s="33">
        <f t="shared" si="10"/>
        <v>0</v>
      </c>
      <c r="H33" s="28"/>
      <c r="I33" s="28"/>
      <c r="J33" s="28"/>
      <c r="K33" s="34" t="e">
        <f t="shared" si="11"/>
        <v>#DIV/0!</v>
      </c>
    </row>
    <row r="34" spans="1:11" ht="15" x14ac:dyDescent="0.25">
      <c r="A34" s="20">
        <f>PG!A35</f>
        <v>0</v>
      </c>
      <c r="B34" s="30">
        <f t="shared" si="9"/>
        <v>0</v>
      </c>
      <c r="C34" s="28" t="s">
        <v>87</v>
      </c>
      <c r="D34" s="49"/>
      <c r="E34" s="31">
        <v>170</v>
      </c>
      <c r="F34" s="24"/>
      <c r="G34" s="33">
        <f t="shared" si="10"/>
        <v>0</v>
      </c>
      <c r="H34" s="28"/>
      <c r="I34" s="28"/>
      <c r="J34" s="28"/>
      <c r="K34" s="34" t="e">
        <f t="shared" si="11"/>
        <v>#DIV/0!</v>
      </c>
    </row>
    <row r="35" spans="1:11" ht="15" x14ac:dyDescent="0.25">
      <c r="A35" s="20">
        <f>PG!A36</f>
        <v>0</v>
      </c>
      <c r="B35" s="30">
        <f t="shared" si="9"/>
        <v>0</v>
      </c>
      <c r="C35" s="28" t="s">
        <v>88</v>
      </c>
      <c r="D35" s="49"/>
      <c r="E35" s="31">
        <v>150</v>
      </c>
      <c r="F35" s="24"/>
      <c r="G35" s="33">
        <f t="shared" si="10"/>
        <v>0</v>
      </c>
      <c r="H35" s="28"/>
      <c r="I35" s="28"/>
      <c r="J35" s="28"/>
      <c r="K35" s="34" t="e">
        <f t="shared" si="11"/>
        <v>#DIV/0!</v>
      </c>
    </row>
    <row r="36" spans="1:11" ht="15" x14ac:dyDescent="0.25">
      <c r="A36" s="20">
        <f>PG!A37</f>
        <v>0</v>
      </c>
      <c r="B36" s="30">
        <f t="shared" si="9"/>
        <v>0</v>
      </c>
      <c r="C36" s="28" t="s">
        <v>89</v>
      </c>
      <c r="D36" s="49"/>
      <c r="E36" s="31">
        <v>155</v>
      </c>
      <c r="F36" s="24"/>
      <c r="G36" s="33">
        <f t="shared" si="10"/>
        <v>0</v>
      </c>
      <c r="H36" s="28"/>
      <c r="I36" s="28"/>
      <c r="J36" s="28"/>
      <c r="K36" s="34" t="e">
        <f t="shared" si="11"/>
        <v>#DIV/0!</v>
      </c>
    </row>
    <row r="37" spans="1:11" ht="15" x14ac:dyDescent="0.25">
      <c r="A37" s="20">
        <f>PG!A38</f>
        <v>0</v>
      </c>
      <c r="B37" s="30">
        <f t="shared" si="9"/>
        <v>0</v>
      </c>
      <c r="C37" s="28" t="s">
        <v>90</v>
      </c>
      <c r="D37" s="49"/>
      <c r="E37" s="31">
        <v>140</v>
      </c>
      <c r="F37" s="24"/>
      <c r="G37" s="33">
        <f t="shared" si="10"/>
        <v>0</v>
      </c>
      <c r="H37" s="28"/>
      <c r="I37" s="28"/>
      <c r="J37" s="28"/>
      <c r="K37" s="34" t="e">
        <f t="shared" si="11"/>
        <v>#DIV/0!</v>
      </c>
    </row>
    <row r="38" spans="1:11" ht="15" x14ac:dyDescent="0.25">
      <c r="A38" s="20">
        <f>PG!A39</f>
        <v>0</v>
      </c>
      <c r="B38" s="30">
        <f t="shared" si="9"/>
        <v>0</v>
      </c>
      <c r="C38" s="28" t="s">
        <v>91</v>
      </c>
      <c r="D38" s="49"/>
      <c r="E38" s="31">
        <v>115</v>
      </c>
      <c r="F38" s="24"/>
      <c r="G38" s="33">
        <f t="shared" si="10"/>
        <v>0</v>
      </c>
      <c r="H38" s="28"/>
      <c r="I38" s="28"/>
      <c r="J38" s="28"/>
      <c r="K38" s="34" t="e">
        <f t="shared" si="11"/>
        <v>#DIV/0!</v>
      </c>
    </row>
    <row r="39" spans="1:11" ht="15" x14ac:dyDescent="0.25">
      <c r="A39" s="20">
        <f>PG!A40</f>
        <v>0</v>
      </c>
      <c r="B39" s="30">
        <f t="shared" si="9"/>
        <v>0</v>
      </c>
      <c r="C39" s="28" t="s">
        <v>92</v>
      </c>
      <c r="D39" s="49"/>
      <c r="E39" s="31">
        <v>65</v>
      </c>
      <c r="F39" s="24"/>
      <c r="G39" s="33">
        <f t="shared" si="10"/>
        <v>0</v>
      </c>
      <c r="H39" s="28"/>
      <c r="I39" s="28"/>
      <c r="J39" s="28"/>
      <c r="K39" s="34" t="e">
        <f t="shared" si="11"/>
        <v>#DIV/0!</v>
      </c>
    </row>
    <row r="40" spans="1:11" ht="15" x14ac:dyDescent="0.25">
      <c r="A40" s="20">
        <f>PG!A41</f>
        <v>0</v>
      </c>
      <c r="B40" s="30">
        <f t="shared" si="9"/>
        <v>0</v>
      </c>
      <c r="C40" s="28" t="s">
        <v>93</v>
      </c>
      <c r="D40" s="49"/>
      <c r="E40" s="31">
        <v>155</v>
      </c>
      <c r="F40" s="24"/>
      <c r="G40" s="33">
        <f t="shared" si="10"/>
        <v>0</v>
      </c>
      <c r="H40" s="28"/>
      <c r="I40" s="28"/>
      <c r="J40" s="28"/>
      <c r="K40" s="34" t="e">
        <f t="shared" si="11"/>
        <v>#DIV/0!</v>
      </c>
    </row>
    <row r="41" spans="1:11" ht="15" x14ac:dyDescent="0.25">
      <c r="A41" s="20">
        <f>PG!A42</f>
        <v>0</v>
      </c>
      <c r="B41" s="30">
        <f t="shared" si="9"/>
        <v>0</v>
      </c>
      <c r="C41" s="28" t="s">
        <v>94</v>
      </c>
      <c r="D41" s="49"/>
      <c r="E41" s="31">
        <v>145</v>
      </c>
      <c r="F41" s="24"/>
      <c r="G41" s="33">
        <f t="shared" si="10"/>
        <v>0</v>
      </c>
      <c r="H41" s="28"/>
      <c r="I41" s="28"/>
      <c r="J41" s="28"/>
      <c r="K41" s="34" t="e">
        <f t="shared" si="11"/>
        <v>#DIV/0!</v>
      </c>
    </row>
    <row r="42" spans="1:11" ht="15" x14ac:dyDescent="0.25">
      <c r="A42" s="20">
        <f>PG!A43</f>
        <v>0</v>
      </c>
      <c r="B42" s="30">
        <f t="shared" si="9"/>
        <v>0</v>
      </c>
      <c r="C42" s="28" t="s">
        <v>95</v>
      </c>
      <c r="D42" s="49"/>
      <c r="E42" s="31">
        <v>125</v>
      </c>
      <c r="F42" s="24"/>
      <c r="G42" s="33">
        <f t="shared" si="10"/>
        <v>0</v>
      </c>
      <c r="H42" s="28"/>
      <c r="I42" s="28"/>
      <c r="J42" s="28"/>
      <c r="K42" s="34" t="e">
        <f t="shared" si="11"/>
        <v>#DIV/0!</v>
      </c>
    </row>
    <row r="43" spans="1:11" ht="15" x14ac:dyDescent="0.25">
      <c r="A43" s="20">
        <f>PG!A44</f>
        <v>0</v>
      </c>
      <c r="B43" s="30">
        <f t="shared" si="9"/>
        <v>0</v>
      </c>
      <c r="C43" s="28" t="s">
        <v>19</v>
      </c>
      <c r="D43" s="49"/>
      <c r="E43" s="31">
        <v>110</v>
      </c>
      <c r="F43" s="24"/>
      <c r="G43" s="33">
        <f t="shared" si="10"/>
        <v>0</v>
      </c>
      <c r="H43" s="28"/>
      <c r="I43" s="28"/>
      <c r="J43" s="28"/>
      <c r="K43" s="34" t="e">
        <f t="shared" si="11"/>
        <v>#DIV/0!</v>
      </c>
    </row>
    <row r="44" spans="1:11" ht="15" x14ac:dyDescent="0.25">
      <c r="A44" s="20">
        <f>PG!A45</f>
        <v>0</v>
      </c>
      <c r="B44" s="30">
        <f t="shared" si="9"/>
        <v>0</v>
      </c>
      <c r="C44" s="28" t="s">
        <v>96</v>
      </c>
      <c r="D44" s="49"/>
      <c r="E44" s="31">
        <v>100</v>
      </c>
      <c r="F44" s="24"/>
      <c r="G44" s="33">
        <f t="shared" si="10"/>
        <v>0</v>
      </c>
      <c r="H44" s="28"/>
      <c r="I44" s="28"/>
      <c r="J44" s="28"/>
      <c r="K44" s="34" t="e">
        <f t="shared" si="11"/>
        <v>#DIV/0!</v>
      </c>
    </row>
    <row r="45" spans="1:11" ht="15" x14ac:dyDescent="0.25">
      <c r="A45" s="20">
        <f>PG!A46</f>
        <v>0</v>
      </c>
      <c r="B45" s="30">
        <f t="shared" ref="B45:B46" si="12">D45/$B$4</f>
        <v>0</v>
      </c>
      <c r="C45" s="28" t="s">
        <v>97</v>
      </c>
      <c r="D45" s="49"/>
      <c r="E45" s="31">
        <v>50</v>
      </c>
      <c r="F45" s="24"/>
      <c r="G45" s="33">
        <f t="shared" ref="G45:G46" si="13">E45*D45</f>
        <v>0</v>
      </c>
      <c r="H45" s="28"/>
      <c r="I45" s="28"/>
      <c r="J45" s="28"/>
      <c r="K45" s="34" t="e">
        <f t="shared" ref="K45:K46" si="14">G45/$G$29</f>
        <v>#DIV/0!</v>
      </c>
    </row>
    <row r="46" spans="1:11" ht="15" x14ac:dyDescent="0.25">
      <c r="A46" s="20">
        <f>PG!A47</f>
        <v>0</v>
      </c>
      <c r="B46" s="30">
        <f t="shared" si="12"/>
        <v>0</v>
      </c>
      <c r="C46" s="28" t="s">
        <v>38</v>
      </c>
      <c r="D46" s="49"/>
      <c r="E46" s="31">
        <v>130</v>
      </c>
      <c r="F46" s="24"/>
      <c r="G46" s="33">
        <f t="shared" si="13"/>
        <v>0</v>
      </c>
      <c r="H46" s="28"/>
      <c r="I46" s="28"/>
      <c r="J46" s="28"/>
      <c r="K46" s="34" t="e">
        <f t="shared" si="14"/>
        <v>#DIV/0!</v>
      </c>
    </row>
    <row r="47" spans="1:11" ht="15" x14ac:dyDescent="0.25">
      <c r="A47" s="20">
        <f>PG!A48</f>
        <v>0</v>
      </c>
      <c r="B47" s="30">
        <f t="shared" si="9"/>
        <v>0</v>
      </c>
      <c r="C47" s="28" t="s">
        <v>98</v>
      </c>
      <c r="D47" s="49"/>
      <c r="E47" s="31">
        <v>150</v>
      </c>
      <c r="F47" s="24"/>
      <c r="G47" s="33">
        <f t="shared" si="10"/>
        <v>0</v>
      </c>
      <c r="H47" s="28"/>
      <c r="I47" s="28"/>
      <c r="J47" s="28"/>
      <c r="K47" s="34" t="e">
        <f t="shared" si="11"/>
        <v>#DIV/0!</v>
      </c>
    </row>
    <row r="48" spans="1:11" ht="15" x14ac:dyDescent="0.25">
      <c r="A48" s="20">
        <f>PG!A49</f>
        <v>0</v>
      </c>
      <c r="B48" s="30">
        <f t="shared" si="9"/>
        <v>0</v>
      </c>
      <c r="C48" s="28" t="s">
        <v>99</v>
      </c>
      <c r="D48" s="49"/>
      <c r="E48" s="31">
        <v>155</v>
      </c>
      <c r="F48" s="24"/>
      <c r="G48" s="33">
        <f t="shared" si="10"/>
        <v>0</v>
      </c>
      <c r="H48" s="28"/>
      <c r="I48" s="28"/>
      <c r="J48" s="28"/>
      <c r="K48" s="34" t="e">
        <f t="shared" si="8"/>
        <v>#DIV/0!</v>
      </c>
    </row>
    <row r="49" spans="1:11" ht="16.5" x14ac:dyDescent="0.35">
      <c r="A49" s="20">
        <f>PG!A51</f>
        <v>0</v>
      </c>
      <c r="B49" s="30">
        <f t="shared" si="9"/>
        <v>0</v>
      </c>
      <c r="C49" s="28" t="s">
        <v>100</v>
      </c>
      <c r="D49" s="49"/>
      <c r="E49" s="31">
        <v>80</v>
      </c>
      <c r="F49" s="24"/>
      <c r="G49" s="35">
        <f t="shared" ref="G49" si="15">E49*D49</f>
        <v>0</v>
      </c>
      <c r="H49" s="28"/>
      <c r="I49" s="28"/>
      <c r="J49" s="28"/>
      <c r="K49" s="36" t="e">
        <f t="shared" si="8"/>
        <v>#DIV/0!</v>
      </c>
    </row>
    <row r="50" spans="1:11" ht="15" x14ac:dyDescent="0.25">
      <c r="A50" s="20"/>
      <c r="B50" s="30"/>
      <c r="C50" s="28"/>
      <c r="D50" s="50"/>
      <c r="E50" s="31"/>
      <c r="F50" s="24"/>
      <c r="G50" s="25">
        <f>SUM(G30:G49)</f>
        <v>0</v>
      </c>
      <c r="H50" s="28"/>
      <c r="I50" s="28"/>
      <c r="J50" s="28"/>
      <c r="K50" s="29" t="e">
        <f>SUM(K30:K49)</f>
        <v>#DIV/0!</v>
      </c>
    </row>
    <row r="51" spans="1:11" ht="15" x14ac:dyDescent="0.25">
      <c r="A51" s="20"/>
      <c r="B51" s="37"/>
      <c r="C51" s="28"/>
      <c r="D51" s="50"/>
      <c r="E51" s="31"/>
      <c r="F51" s="24"/>
      <c r="G51" s="25"/>
      <c r="H51" s="28"/>
      <c r="I51" s="28"/>
      <c r="J51" s="28"/>
      <c r="K51" s="29"/>
    </row>
    <row r="52" spans="1:11" ht="15" x14ac:dyDescent="0.25">
      <c r="A52" s="20"/>
      <c r="B52" s="37"/>
      <c r="C52" s="22" t="str">
        <f>'Budget Updated'!A24</f>
        <v>Dept Name 3</v>
      </c>
      <c r="D52" s="50"/>
      <c r="E52" s="31"/>
      <c r="F52" s="64" t="e">
        <f>+G73/($G$27+$G$50+$G$73+$G$78+$G$85)</f>
        <v>#DIV/0!</v>
      </c>
      <c r="G52" s="25" t="e">
        <f>'Budget Updated'!$H$18*F52</f>
        <v>#DIV/0!</v>
      </c>
      <c r="H52" s="26" t="e">
        <f>G52*(100%-'Budget Updated'!$B$8)</f>
        <v>#DIV/0!</v>
      </c>
      <c r="I52" s="27"/>
      <c r="J52" s="28"/>
      <c r="K52" s="34"/>
    </row>
    <row r="53" spans="1:11" ht="15" x14ac:dyDescent="0.25">
      <c r="A53" s="20">
        <f>PG!A55</f>
        <v>0</v>
      </c>
      <c r="B53" s="30">
        <f t="shared" ref="B53:B72" si="16">D53/$B$4</f>
        <v>0</v>
      </c>
      <c r="C53" s="28" t="s">
        <v>13</v>
      </c>
      <c r="D53" s="49"/>
      <c r="E53" s="31">
        <v>315</v>
      </c>
      <c r="F53" s="24"/>
      <c r="G53" s="33">
        <f t="shared" ref="G53:G72" si="17">+D53*E53</f>
        <v>0</v>
      </c>
      <c r="H53" s="28"/>
      <c r="I53" s="28"/>
      <c r="J53" s="28"/>
      <c r="K53" s="34" t="e">
        <f>G53/$G$52</f>
        <v>#DIV/0!</v>
      </c>
    </row>
    <row r="54" spans="1:11" ht="15" x14ac:dyDescent="0.25">
      <c r="A54" s="20">
        <f>PG!A56</f>
        <v>0</v>
      </c>
      <c r="B54" s="30">
        <f t="shared" si="16"/>
        <v>0</v>
      </c>
      <c r="C54" s="28" t="s">
        <v>14</v>
      </c>
      <c r="D54" s="49"/>
      <c r="E54" s="31">
        <v>310</v>
      </c>
      <c r="F54" s="24"/>
      <c r="G54" s="33">
        <f t="shared" si="17"/>
        <v>0</v>
      </c>
      <c r="H54" s="28"/>
      <c r="I54" s="28"/>
      <c r="J54" s="28"/>
      <c r="K54" s="34" t="e">
        <f t="shared" ref="K54:K71" si="18">G54/$G$52</f>
        <v>#DIV/0!</v>
      </c>
    </row>
    <row r="55" spans="1:11" ht="15" x14ac:dyDescent="0.25">
      <c r="A55" s="20">
        <f>PG!A57</f>
        <v>0</v>
      </c>
      <c r="B55" s="30">
        <f t="shared" si="16"/>
        <v>0</v>
      </c>
      <c r="C55" s="28" t="s">
        <v>58</v>
      </c>
      <c r="D55" s="49"/>
      <c r="E55" s="31">
        <v>250</v>
      </c>
      <c r="F55" s="24"/>
      <c r="G55" s="33">
        <f t="shared" ref="G55:G70" si="19">+D55*E55</f>
        <v>0</v>
      </c>
      <c r="H55" s="28"/>
      <c r="I55" s="28"/>
      <c r="J55" s="28"/>
      <c r="K55" s="34" t="e">
        <f t="shared" ref="K55:K70" si="20">G55/$G$52</f>
        <v>#DIV/0!</v>
      </c>
    </row>
    <row r="56" spans="1:11" ht="15" x14ac:dyDescent="0.25">
      <c r="A56" s="20">
        <f>PG!A58</f>
        <v>0</v>
      </c>
      <c r="B56" s="30">
        <f t="shared" si="16"/>
        <v>0</v>
      </c>
      <c r="C56" s="28" t="s">
        <v>86</v>
      </c>
      <c r="D56" s="49"/>
      <c r="E56" s="31">
        <v>175</v>
      </c>
      <c r="F56" s="24"/>
      <c r="G56" s="33">
        <f t="shared" si="19"/>
        <v>0</v>
      </c>
      <c r="H56" s="28"/>
      <c r="I56" s="28"/>
      <c r="J56" s="28"/>
      <c r="K56" s="34" t="e">
        <f t="shared" si="20"/>
        <v>#DIV/0!</v>
      </c>
    </row>
    <row r="57" spans="1:11" ht="15" x14ac:dyDescent="0.25">
      <c r="A57" s="20">
        <f>PG!A59</f>
        <v>0</v>
      </c>
      <c r="B57" s="30">
        <f t="shared" si="16"/>
        <v>0</v>
      </c>
      <c r="C57" s="28" t="s">
        <v>87</v>
      </c>
      <c r="D57" s="49"/>
      <c r="E57" s="31">
        <v>170</v>
      </c>
      <c r="F57" s="24"/>
      <c r="G57" s="33">
        <f t="shared" si="19"/>
        <v>0</v>
      </c>
      <c r="H57" s="28"/>
      <c r="I57" s="28"/>
      <c r="J57" s="28"/>
      <c r="K57" s="34" t="e">
        <f t="shared" si="20"/>
        <v>#DIV/0!</v>
      </c>
    </row>
    <row r="58" spans="1:11" ht="15" x14ac:dyDescent="0.25">
      <c r="A58" s="20">
        <f>PG!A60</f>
        <v>0</v>
      </c>
      <c r="B58" s="30">
        <f t="shared" si="16"/>
        <v>0</v>
      </c>
      <c r="C58" s="28" t="s">
        <v>88</v>
      </c>
      <c r="D58" s="49"/>
      <c r="E58" s="31">
        <v>150</v>
      </c>
      <c r="F58" s="24"/>
      <c r="G58" s="33">
        <f t="shared" si="19"/>
        <v>0</v>
      </c>
      <c r="H58" s="28"/>
      <c r="I58" s="28"/>
      <c r="J58" s="28"/>
      <c r="K58" s="34" t="e">
        <f t="shared" si="20"/>
        <v>#DIV/0!</v>
      </c>
    </row>
    <row r="59" spans="1:11" ht="15" x14ac:dyDescent="0.25">
      <c r="A59" s="20">
        <f>PG!A61</f>
        <v>0</v>
      </c>
      <c r="B59" s="30">
        <f t="shared" si="16"/>
        <v>0</v>
      </c>
      <c r="C59" s="28" t="s">
        <v>89</v>
      </c>
      <c r="D59" s="49"/>
      <c r="E59" s="31">
        <v>155</v>
      </c>
      <c r="F59" s="24"/>
      <c r="G59" s="33">
        <f t="shared" si="19"/>
        <v>0</v>
      </c>
      <c r="H59" s="28"/>
      <c r="I59" s="28"/>
      <c r="J59" s="28"/>
      <c r="K59" s="34" t="e">
        <f t="shared" si="20"/>
        <v>#DIV/0!</v>
      </c>
    </row>
    <row r="60" spans="1:11" ht="15" x14ac:dyDescent="0.25">
      <c r="A60" s="20">
        <f>PG!A62</f>
        <v>0</v>
      </c>
      <c r="B60" s="30">
        <f t="shared" si="16"/>
        <v>0</v>
      </c>
      <c r="C60" s="28" t="s">
        <v>90</v>
      </c>
      <c r="D60" s="49"/>
      <c r="E60" s="31">
        <v>140</v>
      </c>
      <c r="F60" s="24"/>
      <c r="G60" s="33">
        <f t="shared" si="19"/>
        <v>0</v>
      </c>
      <c r="H60" s="28"/>
      <c r="I60" s="28"/>
      <c r="J60" s="28"/>
      <c r="K60" s="34" t="e">
        <f t="shared" si="20"/>
        <v>#DIV/0!</v>
      </c>
    </row>
    <row r="61" spans="1:11" ht="15" x14ac:dyDescent="0.25">
      <c r="A61" s="20">
        <f>PG!A63</f>
        <v>0</v>
      </c>
      <c r="B61" s="30">
        <f t="shared" si="16"/>
        <v>0</v>
      </c>
      <c r="C61" s="28" t="s">
        <v>91</v>
      </c>
      <c r="D61" s="49"/>
      <c r="E61" s="31">
        <v>115</v>
      </c>
      <c r="F61" s="24"/>
      <c r="G61" s="33">
        <f t="shared" si="19"/>
        <v>0</v>
      </c>
      <c r="H61" s="28"/>
      <c r="I61" s="28"/>
      <c r="J61" s="28"/>
      <c r="K61" s="34" t="e">
        <f t="shared" si="20"/>
        <v>#DIV/0!</v>
      </c>
    </row>
    <row r="62" spans="1:11" ht="15" x14ac:dyDescent="0.25">
      <c r="A62" s="20">
        <f>PG!A64</f>
        <v>0</v>
      </c>
      <c r="B62" s="30">
        <f t="shared" si="16"/>
        <v>0</v>
      </c>
      <c r="C62" s="28" t="s">
        <v>92</v>
      </c>
      <c r="D62" s="49"/>
      <c r="E62" s="31">
        <v>65</v>
      </c>
      <c r="F62" s="24"/>
      <c r="G62" s="33">
        <f t="shared" si="19"/>
        <v>0</v>
      </c>
      <c r="H62" s="28"/>
      <c r="I62" s="28"/>
      <c r="J62" s="28"/>
      <c r="K62" s="34" t="e">
        <f t="shared" si="20"/>
        <v>#DIV/0!</v>
      </c>
    </row>
    <row r="63" spans="1:11" ht="15" x14ac:dyDescent="0.25">
      <c r="A63" s="20">
        <f>PG!A65</f>
        <v>0</v>
      </c>
      <c r="B63" s="30">
        <f t="shared" si="16"/>
        <v>0</v>
      </c>
      <c r="C63" s="28" t="s">
        <v>93</v>
      </c>
      <c r="D63" s="49"/>
      <c r="E63" s="31">
        <v>155</v>
      </c>
      <c r="F63" s="24"/>
      <c r="G63" s="33">
        <f t="shared" si="19"/>
        <v>0</v>
      </c>
      <c r="H63" s="28"/>
      <c r="I63" s="28"/>
      <c r="J63" s="28"/>
      <c r="K63" s="34" t="e">
        <f t="shared" si="20"/>
        <v>#DIV/0!</v>
      </c>
    </row>
    <row r="64" spans="1:11" ht="15" x14ac:dyDescent="0.25">
      <c r="A64" s="20">
        <f>PG!A66</f>
        <v>0</v>
      </c>
      <c r="B64" s="30">
        <f t="shared" si="16"/>
        <v>0</v>
      </c>
      <c r="C64" s="28" t="s">
        <v>94</v>
      </c>
      <c r="D64" s="49"/>
      <c r="E64" s="31">
        <v>145</v>
      </c>
      <c r="F64" s="24"/>
      <c r="G64" s="33">
        <f t="shared" si="19"/>
        <v>0</v>
      </c>
      <c r="H64" s="28"/>
      <c r="I64" s="28"/>
      <c r="J64" s="28"/>
      <c r="K64" s="34" t="e">
        <f t="shared" si="20"/>
        <v>#DIV/0!</v>
      </c>
    </row>
    <row r="65" spans="1:11" ht="15" x14ac:dyDescent="0.25">
      <c r="A65" s="20">
        <f>PG!A67</f>
        <v>0</v>
      </c>
      <c r="B65" s="30">
        <f t="shared" si="16"/>
        <v>0</v>
      </c>
      <c r="C65" s="28" t="s">
        <v>95</v>
      </c>
      <c r="D65" s="49"/>
      <c r="E65" s="31">
        <v>125</v>
      </c>
      <c r="F65" s="24"/>
      <c r="G65" s="33">
        <f t="shared" si="19"/>
        <v>0</v>
      </c>
      <c r="H65" s="28"/>
      <c r="I65" s="28"/>
      <c r="J65" s="28"/>
      <c r="K65" s="34" t="e">
        <f t="shared" si="20"/>
        <v>#DIV/0!</v>
      </c>
    </row>
    <row r="66" spans="1:11" ht="15" x14ac:dyDescent="0.25">
      <c r="A66" s="20">
        <f>PG!A68</f>
        <v>0</v>
      </c>
      <c r="B66" s="30">
        <f t="shared" si="16"/>
        <v>0</v>
      </c>
      <c r="C66" s="28" t="s">
        <v>19</v>
      </c>
      <c r="D66" s="49"/>
      <c r="E66" s="31">
        <v>110</v>
      </c>
      <c r="F66" s="24"/>
      <c r="G66" s="33">
        <f t="shared" si="19"/>
        <v>0</v>
      </c>
      <c r="H66" s="28"/>
      <c r="I66" s="28"/>
      <c r="J66" s="28"/>
      <c r="K66" s="34" t="e">
        <f t="shared" si="20"/>
        <v>#DIV/0!</v>
      </c>
    </row>
    <row r="67" spans="1:11" ht="15" x14ac:dyDescent="0.25">
      <c r="A67" s="20">
        <f>PG!A69</f>
        <v>0</v>
      </c>
      <c r="B67" s="30">
        <f t="shared" si="16"/>
        <v>0</v>
      </c>
      <c r="C67" s="28" t="s">
        <v>96</v>
      </c>
      <c r="D67" s="49"/>
      <c r="E67" s="31">
        <v>100</v>
      </c>
      <c r="F67" s="24"/>
      <c r="G67" s="33">
        <f t="shared" si="19"/>
        <v>0</v>
      </c>
      <c r="H67" s="28"/>
      <c r="I67" s="28"/>
      <c r="J67" s="28"/>
      <c r="K67" s="34" t="e">
        <f t="shared" si="20"/>
        <v>#DIV/0!</v>
      </c>
    </row>
    <row r="68" spans="1:11" ht="15" x14ac:dyDescent="0.25">
      <c r="A68" s="20">
        <f>PG!A70</f>
        <v>0</v>
      </c>
      <c r="B68" s="30">
        <f t="shared" ref="B68:B69" si="21">D68/$B$4</f>
        <v>0</v>
      </c>
      <c r="C68" s="28" t="s">
        <v>97</v>
      </c>
      <c r="D68" s="49"/>
      <c r="E68" s="31">
        <v>50</v>
      </c>
      <c r="F68" s="24"/>
      <c r="G68" s="33">
        <f t="shared" ref="G68:G69" si="22">+D68*E68</f>
        <v>0</v>
      </c>
      <c r="H68" s="28"/>
      <c r="I68" s="28"/>
      <c r="J68" s="28"/>
      <c r="K68" s="34" t="e">
        <f t="shared" ref="K68:K69" si="23">G68/$G$52</f>
        <v>#DIV/0!</v>
      </c>
    </row>
    <row r="69" spans="1:11" ht="15" x14ac:dyDescent="0.25">
      <c r="A69" s="20">
        <f>PG!A71</f>
        <v>0</v>
      </c>
      <c r="B69" s="30">
        <f t="shared" si="21"/>
        <v>0</v>
      </c>
      <c r="C69" s="28" t="s">
        <v>38</v>
      </c>
      <c r="D69" s="49"/>
      <c r="E69" s="31">
        <v>130</v>
      </c>
      <c r="F69" s="24"/>
      <c r="G69" s="33">
        <f t="shared" si="22"/>
        <v>0</v>
      </c>
      <c r="H69" s="28"/>
      <c r="I69" s="28"/>
      <c r="J69" s="28"/>
      <c r="K69" s="34" t="e">
        <f t="shared" si="23"/>
        <v>#DIV/0!</v>
      </c>
    </row>
    <row r="70" spans="1:11" ht="15" x14ac:dyDescent="0.25">
      <c r="A70" s="20">
        <f>PG!A72</f>
        <v>0</v>
      </c>
      <c r="B70" s="30">
        <f t="shared" si="16"/>
        <v>0</v>
      </c>
      <c r="C70" s="28" t="s">
        <v>98</v>
      </c>
      <c r="D70" s="49"/>
      <c r="E70" s="31">
        <v>150</v>
      </c>
      <c r="F70" s="24"/>
      <c r="G70" s="33">
        <f t="shared" si="19"/>
        <v>0</v>
      </c>
      <c r="H70" s="28"/>
      <c r="I70" s="28"/>
      <c r="J70" s="28"/>
      <c r="K70" s="34" t="e">
        <f t="shared" si="20"/>
        <v>#DIV/0!</v>
      </c>
    </row>
    <row r="71" spans="1:11" ht="15" x14ac:dyDescent="0.25">
      <c r="A71" s="20">
        <f>PG!A73</f>
        <v>0</v>
      </c>
      <c r="B71" s="30">
        <f t="shared" si="16"/>
        <v>0</v>
      </c>
      <c r="C71" s="28" t="s">
        <v>99</v>
      </c>
      <c r="D71" s="49"/>
      <c r="E71" s="31">
        <v>155</v>
      </c>
      <c r="F71" s="24"/>
      <c r="G71" s="33">
        <f>+D71*E71</f>
        <v>0</v>
      </c>
      <c r="H71" s="28"/>
      <c r="I71" s="28"/>
      <c r="J71" s="28"/>
      <c r="K71" s="34" t="e">
        <f t="shared" si="18"/>
        <v>#DIV/0!</v>
      </c>
    </row>
    <row r="72" spans="1:11" ht="16.5" x14ac:dyDescent="0.35">
      <c r="A72" s="20">
        <f>PG!A75</f>
        <v>0</v>
      </c>
      <c r="B72" s="30">
        <f t="shared" si="16"/>
        <v>0</v>
      </c>
      <c r="C72" s="28" t="s">
        <v>100</v>
      </c>
      <c r="D72" s="49"/>
      <c r="E72" s="31">
        <v>80</v>
      </c>
      <c r="F72" s="24"/>
      <c r="G72" s="35">
        <f t="shared" si="17"/>
        <v>0</v>
      </c>
      <c r="H72" s="28"/>
      <c r="I72" s="28"/>
      <c r="J72" s="28"/>
      <c r="K72" s="36" t="e">
        <f>G72/$G$52</f>
        <v>#DIV/0!</v>
      </c>
    </row>
    <row r="73" spans="1:11" ht="15" x14ac:dyDescent="0.25">
      <c r="A73" s="20"/>
      <c r="B73" s="30"/>
      <c r="C73" s="28"/>
      <c r="D73" s="50"/>
      <c r="E73" s="31"/>
      <c r="F73" s="24"/>
      <c r="G73" s="25">
        <f>SUM(G53:G72)</f>
        <v>0</v>
      </c>
      <c r="H73" s="28"/>
      <c r="I73" s="28"/>
      <c r="J73" s="28"/>
      <c r="K73" s="29" t="e">
        <f>SUM(K52:K72)</f>
        <v>#DIV/0!</v>
      </c>
    </row>
    <row r="74" spans="1:11" ht="15" x14ac:dyDescent="0.25">
      <c r="A74" s="20"/>
      <c r="B74" s="30"/>
      <c r="C74" s="28"/>
      <c r="D74" s="50"/>
      <c r="E74" s="31"/>
      <c r="F74" s="24"/>
      <c r="G74" s="25"/>
      <c r="H74" s="28"/>
      <c r="I74" s="28"/>
      <c r="J74" s="28"/>
      <c r="K74" s="29"/>
    </row>
    <row r="75" spans="1:11" ht="15" x14ac:dyDescent="0.25">
      <c r="A75" s="20"/>
      <c r="B75" s="30"/>
      <c r="C75" s="22" t="str">
        <f>'Budget Updated'!A25</f>
        <v>Mechanical Engineering</v>
      </c>
      <c r="D75" s="50"/>
      <c r="E75" s="31"/>
      <c r="F75" s="64" t="e">
        <f>+G78/($G$27+$G$50+$G$73+$G$78+$G$85)</f>
        <v>#DIV/0!</v>
      </c>
      <c r="G75" s="25" t="e">
        <f>'Budget Updated'!$H$18*F75</f>
        <v>#DIV/0!</v>
      </c>
      <c r="H75" s="26" t="e">
        <f>G75*(100%-'Budget Updated'!$B$8)</f>
        <v>#DIV/0!</v>
      </c>
      <c r="I75" s="28"/>
      <c r="J75" s="28"/>
      <c r="K75" s="29"/>
    </row>
    <row r="76" spans="1:11" ht="15" x14ac:dyDescent="0.25">
      <c r="A76" s="20">
        <f>PG!A79</f>
        <v>0</v>
      </c>
      <c r="B76" s="30">
        <f t="shared" ref="B76:B77" si="24">D76/$B$4</f>
        <v>0</v>
      </c>
      <c r="C76" s="28" t="s">
        <v>64</v>
      </c>
      <c r="D76" s="49"/>
      <c r="E76" s="31">
        <v>230</v>
      </c>
      <c r="F76" s="24"/>
      <c r="G76" s="33">
        <f t="shared" ref="G76:G77" si="25">+D76*E76</f>
        <v>0</v>
      </c>
      <c r="H76" s="28"/>
      <c r="I76" s="28"/>
      <c r="J76" s="28"/>
      <c r="K76" s="34" t="e">
        <f>G76/$G$75</f>
        <v>#DIV/0!</v>
      </c>
    </row>
    <row r="77" spans="1:11" ht="15" x14ac:dyDescent="0.25">
      <c r="A77" s="20">
        <f>PG!A80</f>
        <v>0</v>
      </c>
      <c r="B77" s="30">
        <f t="shared" si="24"/>
        <v>0</v>
      </c>
      <c r="C77" s="28" t="s">
        <v>101</v>
      </c>
      <c r="D77" s="49"/>
      <c r="E77" s="31">
        <v>195</v>
      </c>
      <c r="F77" s="24"/>
      <c r="G77" s="33">
        <f t="shared" si="25"/>
        <v>0</v>
      </c>
      <c r="H77" s="28"/>
      <c r="I77" s="28"/>
      <c r="J77" s="28"/>
      <c r="K77" s="36" t="e">
        <f>G77/$G$75</f>
        <v>#DIV/0!</v>
      </c>
    </row>
    <row r="78" spans="1:11" ht="15" x14ac:dyDescent="0.25">
      <c r="A78" s="20"/>
      <c r="B78" s="30"/>
      <c r="C78" s="28"/>
      <c r="D78" s="50"/>
      <c r="E78" s="31"/>
      <c r="F78" s="24"/>
      <c r="G78" s="25">
        <f>SUM(G76:G77)</f>
        <v>0</v>
      </c>
      <c r="H78" s="28"/>
      <c r="I78" s="28"/>
      <c r="J78" s="28"/>
      <c r="K78" s="29" t="e">
        <f>SUM(K76:K77)</f>
        <v>#DIV/0!</v>
      </c>
    </row>
    <row r="79" spans="1:11" ht="15" x14ac:dyDescent="0.25">
      <c r="A79" s="20"/>
      <c r="B79" s="30"/>
      <c r="C79" s="28"/>
      <c r="D79" s="50"/>
      <c r="E79" s="31"/>
      <c r="F79" s="24"/>
      <c r="G79" s="25"/>
      <c r="H79" s="28"/>
      <c r="I79" s="28"/>
      <c r="J79" s="28"/>
      <c r="K79" s="29"/>
    </row>
    <row r="80" spans="1:11" ht="15" x14ac:dyDescent="0.25">
      <c r="A80" s="20"/>
      <c r="B80" s="30"/>
      <c r="C80" s="22" t="str">
        <f>'Budget Updated'!A26</f>
        <v>Misc</v>
      </c>
      <c r="D80" s="50"/>
      <c r="E80" s="31"/>
      <c r="F80" s="64" t="e">
        <f>+G85/($G$27+$G$50+$G$73+$G$78+$G$85)</f>
        <v>#DIV/0!</v>
      </c>
      <c r="G80" s="25" t="e">
        <f>'Budget Updated'!$H$18*F80</f>
        <v>#DIV/0!</v>
      </c>
      <c r="H80" s="26" t="e">
        <f>G80*(100%-'Budget Updated'!$B$8)</f>
        <v>#DIV/0!</v>
      </c>
      <c r="I80" s="27"/>
      <c r="J80" s="28"/>
      <c r="K80" s="29"/>
    </row>
    <row r="81" spans="1:11" ht="15" x14ac:dyDescent="0.25">
      <c r="A81" s="20"/>
      <c r="B81" s="30">
        <f>D81/$B$4</f>
        <v>0</v>
      </c>
      <c r="C81" s="28"/>
      <c r="D81" s="49"/>
      <c r="E81" s="31">
        <f>PG!E84</f>
        <v>0</v>
      </c>
      <c r="F81" s="24"/>
      <c r="G81" s="33">
        <f>+D81*E81</f>
        <v>0</v>
      </c>
      <c r="H81" s="28"/>
      <c r="I81" s="28"/>
      <c r="J81" s="28"/>
      <c r="K81" s="34" t="e">
        <f>G81/$G$80</f>
        <v>#DIV/0!</v>
      </c>
    </row>
    <row r="82" spans="1:11" ht="15" x14ac:dyDescent="0.25">
      <c r="A82" s="20"/>
      <c r="B82" s="30">
        <f>D82/$B$4</f>
        <v>0</v>
      </c>
      <c r="C82" s="28"/>
      <c r="D82" s="49"/>
      <c r="E82" s="31">
        <f>PG!E85</f>
        <v>0</v>
      </c>
      <c r="F82" s="24"/>
      <c r="G82" s="33">
        <f>+D82*E82</f>
        <v>0</v>
      </c>
      <c r="H82" s="28"/>
      <c r="I82" s="28"/>
      <c r="J82" s="28"/>
      <c r="K82" s="34" t="e">
        <f>G82/$G$80</f>
        <v>#DIV/0!</v>
      </c>
    </row>
    <row r="83" spans="1:11" ht="15" x14ac:dyDescent="0.25">
      <c r="A83" s="20"/>
      <c r="B83" s="30">
        <f>D83/$B$4</f>
        <v>0</v>
      </c>
      <c r="C83" s="28"/>
      <c r="D83" s="49"/>
      <c r="E83" s="31">
        <f>PG!E86</f>
        <v>0</v>
      </c>
      <c r="F83" s="24"/>
      <c r="G83" s="33">
        <f>+D83*E83</f>
        <v>0</v>
      </c>
      <c r="H83" s="28"/>
      <c r="I83" s="28"/>
      <c r="J83" s="28"/>
      <c r="K83" s="34" t="e">
        <f>G83/$G$80</f>
        <v>#DIV/0!</v>
      </c>
    </row>
    <row r="84" spans="1:11" ht="16.5" x14ac:dyDescent="0.35">
      <c r="A84" s="20"/>
      <c r="B84" s="30">
        <f>D84/$B$4</f>
        <v>0</v>
      </c>
      <c r="C84" s="28"/>
      <c r="D84" s="49"/>
      <c r="E84" s="31">
        <f>PG!E87</f>
        <v>0</v>
      </c>
      <c r="F84" s="24"/>
      <c r="G84" s="35">
        <f>+D84*E84</f>
        <v>0</v>
      </c>
      <c r="H84" s="28"/>
      <c r="I84" s="28"/>
      <c r="J84" s="28"/>
      <c r="K84" s="36" t="e">
        <f>G84/$G$80</f>
        <v>#DIV/0!</v>
      </c>
    </row>
    <row r="85" spans="1:11" ht="15" x14ac:dyDescent="0.25">
      <c r="A85" s="20"/>
      <c r="B85" s="38"/>
      <c r="C85" s="28"/>
      <c r="D85" s="50"/>
      <c r="E85" s="31"/>
      <c r="F85" s="24"/>
      <c r="G85" s="25">
        <f>SUM(G81:G84)</f>
        <v>0</v>
      </c>
      <c r="H85" s="28"/>
      <c r="I85" s="28"/>
      <c r="J85" s="28"/>
      <c r="K85" s="29" t="e">
        <f>SUM(K81:K84)</f>
        <v>#DIV/0!</v>
      </c>
    </row>
    <row r="86" spans="1:11" ht="15.75" thickBot="1" x14ac:dyDescent="0.3">
      <c r="A86" s="20"/>
      <c r="B86" s="38"/>
      <c r="C86" s="28"/>
      <c r="D86" s="50"/>
      <c r="E86" s="31"/>
      <c r="F86" s="24"/>
      <c r="G86" s="25"/>
      <c r="H86" s="28"/>
      <c r="I86" s="28"/>
      <c r="J86" s="28"/>
      <c r="K86" s="29"/>
    </row>
    <row r="87" spans="1:11" ht="15.75" thickBot="1" x14ac:dyDescent="0.3">
      <c r="A87" s="39"/>
      <c r="B87" s="40"/>
      <c r="C87" s="40"/>
      <c r="D87" s="43">
        <f>SUM(D7:D85)</f>
        <v>0</v>
      </c>
      <c r="E87" s="41"/>
      <c r="F87" s="42" t="e">
        <f>F80+F75+F52+F6+F29</f>
        <v>#DIV/0!</v>
      </c>
      <c r="G87" s="60" t="e">
        <f>-(-G6-G52-G75-G80-G29)</f>
        <v>#DIV/0!</v>
      </c>
      <c r="H87" s="61"/>
      <c r="I87" s="40"/>
      <c r="J87" s="40"/>
      <c r="K87" s="44" t="e">
        <f>SUM(G27,G50,G73,G78,G85)/SUM(G6,G29,G52,G75,G80)</f>
        <v>#DIV/0!</v>
      </c>
    </row>
    <row r="88" spans="1:11" ht="15.75" thickBot="1" x14ac:dyDescent="0.3">
      <c r="G88" s="47" t="e">
        <f>+G87-'Budget Updated'!H18</f>
        <v>#DIV/0!</v>
      </c>
    </row>
    <row r="89" spans="1:11" ht="15.75" thickBot="1" x14ac:dyDescent="0.3">
      <c r="A89" s="39"/>
      <c r="B89" s="40"/>
      <c r="C89" s="40"/>
      <c r="D89" s="46"/>
      <c r="E89" s="41"/>
      <c r="F89" s="62" t="s">
        <v>53</v>
      </c>
      <c r="G89" s="60">
        <f>SUM(G85+G78+G73+G50+G27)</f>
        <v>0</v>
      </c>
      <c r="H89" s="59" t="e">
        <f>SUM(H80+H75+H52+H29+H6)</f>
        <v>#DIV/0!</v>
      </c>
      <c r="I89" s="40"/>
      <c r="J89" s="40"/>
      <c r="K89" s="44"/>
    </row>
    <row r="90" spans="1:11" x14ac:dyDescent="0.2">
      <c r="D90" s="53"/>
    </row>
    <row r="91" spans="1:11" x14ac:dyDescent="0.2">
      <c r="D91" s="53"/>
    </row>
  </sheetData>
  <mergeCells count="1">
    <mergeCell ref="A3:K3"/>
  </mergeCells>
  <pageMargins left="0.7" right="0.7" top="0.75" bottom="0.75" header="0.3" footer="0.3"/>
  <pageSetup scale="57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oject_x0020_Management_x0020_Forms xmlns="2d2de418-8e6f-4315-bb81-c15195f9084d">01 Project Startup</Project_x0020_Management_x0020_Form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FCE2F2E5582C4D821713B2182F57D1" ma:contentTypeVersion="1" ma:contentTypeDescription="Create a new document." ma:contentTypeScope="" ma:versionID="e3c1daed6b9b9c4b3388ce598086261c">
  <xsd:schema xmlns:xsd="http://www.w3.org/2001/XMLSchema" xmlns:xs="http://www.w3.org/2001/XMLSchema" xmlns:p="http://schemas.microsoft.com/office/2006/metadata/properties" xmlns:ns2="2d2de418-8e6f-4315-bb81-c15195f9084d" targetNamespace="http://schemas.microsoft.com/office/2006/metadata/properties" ma:root="true" ma:fieldsID="c2adc03fae71f4873615568338c45245" ns2:_="">
    <xsd:import namespace="2d2de418-8e6f-4315-bb81-c15195f9084d"/>
    <xsd:element name="properties">
      <xsd:complexType>
        <xsd:sequence>
          <xsd:element name="documentManagement">
            <xsd:complexType>
              <xsd:all>
                <xsd:element ref="ns2:Project_x0020_Management_x0020_Form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2de418-8e6f-4315-bb81-c15195f9084d" elementFormDefault="qualified">
    <xsd:import namespace="http://schemas.microsoft.com/office/2006/documentManagement/types"/>
    <xsd:import namespace="http://schemas.microsoft.com/office/infopath/2007/PartnerControls"/>
    <xsd:element name="Project_x0020_Management_x0020_Forms" ma:index="8" nillable="true" ma:displayName="PM Forms" ma:format="Dropdown" ma:internalName="Project_x0020_Management_x0020_Forms">
      <xsd:simpleType>
        <xsd:restriction base="dms:Choice">
          <xsd:enumeration value="00 Typical"/>
          <xsd:enumeration value="01 Project Startup"/>
          <xsd:enumeration value="02 Proposals and Contracts"/>
          <xsd:enumeration value="03 Programming and PreDesign"/>
          <xsd:enumeration value="04 Schematic Design"/>
          <xsd:enumeration value="05 Design Development"/>
          <xsd:enumeration value="06 Construction Documents"/>
          <xsd:enumeration value="07 Bidding"/>
          <xsd:enumeration value="08 Construc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DFA4AD-A7AE-43A9-B26F-C18354763152}">
  <ds:schemaRefs>
    <ds:schemaRef ds:uri="2d2de418-8e6f-4315-bb81-c15195f9084d"/>
    <ds:schemaRef ds:uri="http://schemas.microsoft.com/office/infopath/2007/PartnerControls"/>
    <ds:schemaRef ds:uri="http://purl.org/dc/dcmitype/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ABBB46E-2D1B-4776-9BD8-2DE6D85995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58EDF6-05AC-4B97-BD49-575DF7695A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2de418-8e6f-4315-bb81-c15195f908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Budget Updated</vt:lpstr>
      <vt:lpstr>PG</vt:lpstr>
      <vt:lpstr>SD</vt:lpstr>
      <vt:lpstr>DD</vt:lpstr>
      <vt:lpstr>CD</vt:lpstr>
      <vt:lpstr>BN</vt:lpstr>
      <vt:lpstr>CA</vt:lpstr>
      <vt:lpstr>Warranty</vt:lpstr>
      <vt:lpstr>BN!Print_Area</vt:lpstr>
      <vt:lpstr>'Budget Updated'!Print_Area</vt:lpstr>
      <vt:lpstr>CA!Print_Area</vt:lpstr>
      <vt:lpstr>CD!Print_Area</vt:lpstr>
      <vt:lpstr>DD!Print_Area</vt:lpstr>
      <vt:lpstr>PG!Print_Area</vt:lpstr>
      <vt:lpstr>SD!Print_Area</vt:lpstr>
      <vt:lpstr>Warranty!Print_Area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Jimmy Hebert</dc:creator>
  <cp:lastModifiedBy>Andrea Bowman</cp:lastModifiedBy>
  <cp:lastPrinted>2024-12-05T17:04:45Z</cp:lastPrinted>
  <dcterms:created xsi:type="dcterms:W3CDTF">2016-11-28T17:25:40Z</dcterms:created>
  <dcterms:modified xsi:type="dcterms:W3CDTF">2026-01-28T18:35:43Z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0x010100EAFCE2F2E5582C4D821713B2182F57D1</vt:lpwstr>
  </property>
</Properties>
</file>